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厦建质安协〔2022〕50号" sheetId="1" r:id="rId1"/>
  </sheets>
  <definedNames>
    <definedName name="_xlnm.Print_Area" localSheetId="0">'厦建质安协〔2022〕50号'!$A$1:$Q$25</definedName>
    <definedName name="_xlnm.Print_Titles" localSheetId="0">'厦建质安协〔2022〕50号'!$2:$3</definedName>
    <definedName name="_xlnm._FilterDatabase" localSheetId="0" hidden="1">'厦建质安协〔2022〕50号'!$A$3:$IV$25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G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B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E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B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E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B1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E1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3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E1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E1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E1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E2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2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B2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2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E2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2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2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</commentList>
</comments>
</file>

<file path=xl/sharedStrings.xml><?xml version="1.0" encoding="utf-8"?>
<sst xmlns="http://schemas.openxmlformats.org/spreadsheetml/2006/main" count="189" uniqueCount="114">
  <si>
    <t>附件1：</t>
  </si>
  <si>
    <r>
      <t xml:space="preserve">厦门市建设工程质量安全管理协会2022年度第一批工程质量评价活动通过评审项目名单（房屋建筑和市政基础设施工程）
</t>
    </r>
    <r>
      <rPr>
        <b/>
        <sz val="16"/>
        <color indexed="8"/>
        <rFont val="宋体"/>
        <family val="0"/>
      </rPr>
      <t>(厦建质安协〔2022〕50号)</t>
    </r>
  </si>
  <si>
    <t>序号</t>
  </si>
  <si>
    <t>项目名称</t>
  </si>
  <si>
    <t>单位工程名称</t>
  </si>
  <si>
    <t>建筑面积（平方米）/建筑造价（万元）</t>
  </si>
  <si>
    <t>层数</t>
  </si>
  <si>
    <t>结构质式</t>
  </si>
  <si>
    <t>开工日期/
竣工日期</t>
  </si>
  <si>
    <t>承建单位
（参建单位）</t>
  </si>
  <si>
    <t>项目经理
（参建）</t>
  </si>
  <si>
    <t>建设单位
（代建单位）</t>
  </si>
  <si>
    <t xml:space="preserve">项目负责人 
（代建）  </t>
  </si>
  <si>
    <t>监理单位</t>
  </si>
  <si>
    <t>总监</t>
  </si>
  <si>
    <t>总建筑面积（平方米）</t>
  </si>
  <si>
    <t>是否满足加分规模标准</t>
  </si>
  <si>
    <t>拟加分类别</t>
  </si>
  <si>
    <t>备注</t>
  </si>
  <si>
    <t>大溪花园二期安居房一组团</t>
  </si>
  <si>
    <t>6#楼及地下室</t>
  </si>
  <si>
    <t xml:space="preserve">地上16262.484，地下17251.3/6374.12 </t>
  </si>
  <si>
    <t>地上32层，地下2层</t>
  </si>
  <si>
    <t>框架</t>
  </si>
  <si>
    <t>2016.08.16/2021.11.26</t>
  </si>
  <si>
    <t>华北建设集团有限公司</t>
  </si>
  <si>
    <t>辛秋蓉</t>
  </si>
  <si>
    <t>厦门市海沧区建设与交通局
（厦门海沧土地开发有限公司）</t>
  </si>
  <si>
    <t>苏杭进
（程春）</t>
  </si>
  <si>
    <t>厦门海投建设咨询有限公司</t>
  </si>
  <si>
    <t>李伟彬</t>
  </si>
  <si>
    <t>是</t>
  </si>
  <si>
    <t>房建类-住宅单体</t>
  </si>
  <si>
    <t>满足闽建〔2023〕9号文市优质工程加分标准</t>
  </si>
  <si>
    <t>7#楼</t>
  </si>
  <si>
    <t xml:space="preserve">地上24667/8924 </t>
  </si>
  <si>
    <t>地上32层</t>
  </si>
  <si>
    <t xml:space="preserve">新店保障房地铁社区二期A16地块 </t>
  </si>
  <si>
    <t>1#楼及地下室</t>
  </si>
  <si>
    <t>地上18670.82,地下25763.68</t>
  </si>
  <si>
    <t>地上34层，
地下2层</t>
  </si>
  <si>
    <t>框剪</t>
  </si>
  <si>
    <t>2018.08.30/2021.12.15</t>
  </si>
  <si>
    <t>中铁二十二局集团第三工程有限公司</t>
  </si>
  <si>
    <t>周长喜</t>
  </si>
  <si>
    <t>厦门市社会保障性住房建设中心
(建发房地产集团有限公司)</t>
  </si>
  <si>
    <t>陈瑞怀
（朱剑平）</t>
  </si>
  <si>
    <t>厦门协诚工程管理咨询有限公司</t>
  </si>
  <si>
    <t>苏小芳</t>
  </si>
  <si>
    <t>2#楼</t>
  </si>
  <si>
    <t>地上15965.15</t>
  </si>
  <si>
    <t>地上34层</t>
  </si>
  <si>
    <t>3#楼</t>
  </si>
  <si>
    <t>地上15970.38</t>
  </si>
  <si>
    <t>新店保障房地铁社区二期A17地块</t>
  </si>
  <si>
    <t>地上16576.87,地下14774.67</t>
  </si>
  <si>
    <t>地上14179.47</t>
  </si>
  <si>
    <t>地上29层</t>
  </si>
  <si>
    <t>2018P02地块项目一期（B1.B3子地块）工程</t>
  </si>
  <si>
    <t>地上15886.30，
地下31681.97</t>
  </si>
  <si>
    <t>地上22层，
地下1层</t>
  </si>
  <si>
    <t>框剪钢结构</t>
  </si>
  <si>
    <t>2019.01.16/
2020.12.11</t>
  </si>
  <si>
    <t>中建八局第一建设有限公司</t>
  </si>
  <si>
    <t>洪枝树</t>
  </si>
  <si>
    <t>厦门兆琮隆房地产开发有限公司</t>
  </si>
  <si>
    <t>林志海</t>
  </si>
  <si>
    <t>福州诺成工程项目管理有限公司</t>
  </si>
  <si>
    <t>黄身州</t>
  </si>
  <si>
    <t>8#楼</t>
  </si>
  <si>
    <t>地上19444.22</t>
  </si>
  <si>
    <t>地上22层</t>
  </si>
  <si>
    <t>保障性住房浯家公寓地块1</t>
  </si>
  <si>
    <t>1#楼及地块1地下室</t>
  </si>
  <si>
    <t>地上15466.29，地下43855.7</t>
  </si>
  <si>
    <t>地上33层，地下2层</t>
  </si>
  <si>
    <t>2019.07.15 / 2022.11.23</t>
  </si>
  <si>
    <t>福建建工集团有限责任公司</t>
  </si>
  <si>
    <t>李杰钦</t>
  </si>
  <si>
    <t>厦门安居集团有限公司
(厦门安居建设有限公司）</t>
  </si>
  <si>
    <t>艾筱飞
（傅子杰）</t>
  </si>
  <si>
    <t>福建互华土木工程管理有限公司</t>
  </si>
  <si>
    <t>陈泳祥</t>
  </si>
  <si>
    <t>保障性住房浯家公寓地块1、地块2、地块3属于同一施工合同且为同一本施工许可证（编号：350200201908130101），故合并为同一项目进行加分，总面积283823.46平方米，按照闽建〔2023〕9号文市优质工程进行加分</t>
  </si>
  <si>
    <t>地上14955.67</t>
  </si>
  <si>
    <t xml:space="preserve">地上33层 </t>
  </si>
  <si>
    <t>地上14959.18</t>
  </si>
  <si>
    <t>4#楼</t>
  </si>
  <si>
    <t>地上15394.4</t>
  </si>
  <si>
    <t>5#楼</t>
  </si>
  <si>
    <t>地上14986.23</t>
  </si>
  <si>
    <t>6#楼</t>
  </si>
  <si>
    <t>地上15347.03</t>
  </si>
  <si>
    <t>保障性住房浯家公寓地块2</t>
  </si>
  <si>
    <t>7#楼及地块2地下室</t>
  </si>
  <si>
    <t>地上21077.24，地下26477.2</t>
  </si>
  <si>
    <t>地上34层，地下2层</t>
  </si>
  <si>
    <t>地上20591.19</t>
  </si>
  <si>
    <t>9#楼</t>
  </si>
  <si>
    <t>地上14983.33</t>
  </si>
  <si>
    <t>保障性住房浯家公寓地块3</t>
  </si>
  <si>
    <t>10#楼及地块3地下室</t>
  </si>
  <si>
    <t>地上14973.19，地下20731.93</t>
  </si>
  <si>
    <t>11#楼</t>
  </si>
  <si>
    <t>地上14987.7</t>
  </si>
  <si>
    <t>12#楼</t>
  </si>
  <si>
    <t>地上15037.18</t>
  </si>
  <si>
    <t>洋唐居住区三期保障性安居工程A04地块（含精装工程）</t>
  </si>
  <si>
    <t>地上22647.8，地下8376.95</t>
  </si>
  <si>
    <t>2019.10.25/
2022.06.24</t>
  </si>
  <si>
    <t>黄少伟</t>
  </si>
  <si>
    <t xml:space="preserve">厦门市社会保障性住房建设中心
(厦门建发兆信建设运营管理有限公司)   </t>
  </si>
  <si>
    <t>陈瑞怀
（魏征）</t>
  </si>
  <si>
    <t>温森煌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</si>
</sst>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8"/>
      <name val="楷体"/>
      <family val="0"/>
    </font>
    <font>
      <b/>
      <sz val="20"/>
      <color indexed="8"/>
      <name val="宋体"/>
      <family val="0"/>
    </font>
    <font>
      <b/>
      <sz val="11"/>
      <color indexed="8"/>
      <name val="仿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楷体"/>
      <family val="0"/>
    </font>
    <font>
      <b/>
      <sz val="20"/>
      <color theme="1"/>
      <name val="Calibri"/>
      <family val="0"/>
    </font>
    <font>
      <b/>
      <sz val="11"/>
      <color theme="1"/>
      <name val="仿宋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view="pageBreakPreview" zoomScaleSheetLayoutView="100" workbookViewId="0" topLeftCell="A13">
      <selection activeCell="Q13" sqref="Q13:Q24"/>
    </sheetView>
  </sheetViews>
  <sheetFormatPr defaultColWidth="9.00390625" defaultRowHeight="15"/>
  <cols>
    <col min="1" max="1" width="6.7109375" style="0" customWidth="1"/>
    <col min="2" max="2" width="25.8515625" style="0" customWidth="1"/>
    <col min="3" max="3" width="16.00390625" style="0" customWidth="1"/>
    <col min="4" max="4" width="25.7109375" style="0" customWidth="1"/>
    <col min="5" max="5" width="12.28125" style="3" customWidth="1"/>
    <col min="7" max="7" width="14.00390625" style="0" customWidth="1"/>
    <col min="8" max="8" width="16.7109375" style="0" customWidth="1"/>
    <col min="10" max="10" width="17.140625" style="0" customWidth="1"/>
    <col min="14" max="14" width="10.8515625" style="4" customWidth="1"/>
    <col min="15" max="15" width="11.421875" style="4" customWidth="1"/>
    <col min="16" max="16" width="15.28125" style="4" customWidth="1"/>
    <col min="17" max="17" width="11.7109375" style="5" customWidth="1"/>
    <col min="18" max="18" width="9.28125" style="0" bestFit="1" customWidth="1"/>
  </cols>
  <sheetData>
    <row r="1" ht="13.5">
      <c r="A1" s="6" t="s">
        <v>0</v>
      </c>
    </row>
    <row r="2" spans="1:256" s="1" customFormat="1" ht="61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1"/>
      <c r="Q2" s="8"/>
      <c r="R2" s="15"/>
      <c r="IL2" s="17"/>
      <c r="IO2" s="17"/>
      <c r="IP2" s="17"/>
      <c r="IQ2" s="17"/>
      <c r="IR2" s="17"/>
      <c r="IS2" s="17"/>
      <c r="IT2" s="17"/>
      <c r="IU2" s="17"/>
      <c r="IV2" s="17"/>
    </row>
    <row r="3" spans="1:256" s="1" customFormat="1" ht="5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  <c r="O3" s="12" t="s">
        <v>16</v>
      </c>
      <c r="P3" s="12" t="s">
        <v>17</v>
      </c>
      <c r="Q3" s="9" t="s">
        <v>18</v>
      </c>
      <c r="R3" s="15"/>
      <c r="IL3" s="17"/>
      <c r="IO3" s="17"/>
      <c r="IP3" s="17"/>
      <c r="IQ3" s="17"/>
      <c r="IR3" s="17"/>
      <c r="IS3" s="17"/>
      <c r="IT3" s="17"/>
      <c r="IU3" s="17"/>
      <c r="IV3" s="17"/>
    </row>
    <row r="4" spans="1:250" s="1" customFormat="1" ht="46.5" customHeight="1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3">
        <f>16262.484+17251.3+24667</f>
        <v>58180.784</v>
      </c>
      <c r="O4" s="13" t="s">
        <v>31</v>
      </c>
      <c r="P4" s="13" t="s">
        <v>32</v>
      </c>
      <c r="Q4" s="16" t="s">
        <v>33</v>
      </c>
      <c r="R4" s="15"/>
      <c r="IL4" s="17"/>
      <c r="IO4" s="17"/>
      <c r="IP4" s="17"/>
    </row>
    <row r="5" spans="1:250" s="2" customFormat="1" ht="54" customHeight="1">
      <c r="A5" s="10"/>
      <c r="B5" s="10"/>
      <c r="C5" s="10" t="s">
        <v>34</v>
      </c>
      <c r="D5" s="10" t="s">
        <v>35</v>
      </c>
      <c r="E5" s="10" t="s">
        <v>36</v>
      </c>
      <c r="F5" s="10" t="s">
        <v>23</v>
      </c>
      <c r="G5" s="10"/>
      <c r="H5" s="10"/>
      <c r="I5" s="10"/>
      <c r="J5" s="10"/>
      <c r="K5" s="10"/>
      <c r="L5" s="10"/>
      <c r="M5" s="10"/>
      <c r="N5" s="13"/>
      <c r="O5" s="13"/>
      <c r="P5" s="13"/>
      <c r="Q5" s="16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7"/>
      <c r="IM5" s="1"/>
      <c r="IN5" s="1"/>
      <c r="IO5" s="17"/>
      <c r="IP5" s="17"/>
    </row>
    <row r="6" spans="1:18" s="1" customFormat="1" ht="48" customHeight="1">
      <c r="A6" s="10">
        <v>2</v>
      </c>
      <c r="B6" s="10" t="s">
        <v>37</v>
      </c>
      <c r="C6" s="10" t="s">
        <v>38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10" t="s">
        <v>44</v>
      </c>
      <c r="J6" s="10" t="s">
        <v>45</v>
      </c>
      <c r="K6" s="10" t="s">
        <v>46</v>
      </c>
      <c r="L6" s="10" t="s">
        <v>47</v>
      </c>
      <c r="M6" s="10" t="s">
        <v>48</v>
      </c>
      <c r="N6" s="13">
        <f>18670.82+25763.68+15965.15+15970.38</f>
        <v>76370.03</v>
      </c>
      <c r="O6" s="13" t="s">
        <v>31</v>
      </c>
      <c r="P6" s="13" t="s">
        <v>32</v>
      </c>
      <c r="Q6" s="16" t="s">
        <v>33</v>
      </c>
      <c r="R6" s="15"/>
    </row>
    <row r="7" spans="1:18" s="1" customFormat="1" ht="48" customHeight="1">
      <c r="A7" s="10"/>
      <c r="B7" s="10"/>
      <c r="C7" s="10" t="s">
        <v>49</v>
      </c>
      <c r="D7" s="10" t="s">
        <v>50</v>
      </c>
      <c r="E7" s="10" t="s">
        <v>51</v>
      </c>
      <c r="F7" s="10" t="s">
        <v>41</v>
      </c>
      <c r="G7" s="10"/>
      <c r="H7" s="10"/>
      <c r="I7" s="10"/>
      <c r="J7" s="10"/>
      <c r="K7" s="10"/>
      <c r="L7" s="10"/>
      <c r="M7" s="10"/>
      <c r="N7" s="13"/>
      <c r="O7" s="13"/>
      <c r="P7" s="13"/>
      <c r="Q7" s="16"/>
      <c r="R7" s="15"/>
    </row>
    <row r="8" spans="1:18" s="1" customFormat="1" ht="48" customHeight="1">
      <c r="A8" s="10"/>
      <c r="B8" s="10"/>
      <c r="C8" s="10" t="s">
        <v>52</v>
      </c>
      <c r="D8" s="10" t="s">
        <v>53</v>
      </c>
      <c r="E8" s="10" t="s">
        <v>51</v>
      </c>
      <c r="F8" s="10" t="s">
        <v>41</v>
      </c>
      <c r="G8" s="10"/>
      <c r="H8" s="10"/>
      <c r="I8" s="10"/>
      <c r="J8" s="10"/>
      <c r="K8" s="10"/>
      <c r="L8" s="10"/>
      <c r="M8" s="10"/>
      <c r="N8" s="13"/>
      <c r="O8" s="13"/>
      <c r="P8" s="13"/>
      <c r="Q8" s="16"/>
      <c r="R8" s="15"/>
    </row>
    <row r="9" spans="1:18" s="1" customFormat="1" ht="48" customHeight="1">
      <c r="A9" s="10">
        <v>3</v>
      </c>
      <c r="B9" s="10" t="s">
        <v>54</v>
      </c>
      <c r="C9" s="10" t="s">
        <v>38</v>
      </c>
      <c r="D9" s="10" t="s">
        <v>55</v>
      </c>
      <c r="E9" s="10" t="s">
        <v>40</v>
      </c>
      <c r="F9" s="10" t="s">
        <v>41</v>
      </c>
      <c r="G9" s="10" t="s">
        <v>42</v>
      </c>
      <c r="H9" s="10" t="s">
        <v>43</v>
      </c>
      <c r="I9" s="10" t="s">
        <v>44</v>
      </c>
      <c r="J9" s="10" t="s">
        <v>45</v>
      </c>
      <c r="K9" s="10" t="s">
        <v>46</v>
      </c>
      <c r="L9" s="10" t="s">
        <v>47</v>
      </c>
      <c r="M9" s="10" t="s">
        <v>48</v>
      </c>
      <c r="N9" s="14">
        <f>16576.87+14774.67+14179.47</f>
        <v>45531.01</v>
      </c>
      <c r="O9" s="13" t="s">
        <v>31</v>
      </c>
      <c r="P9" s="13" t="s">
        <v>32</v>
      </c>
      <c r="Q9" s="16" t="s">
        <v>33</v>
      </c>
      <c r="R9" s="15"/>
    </row>
    <row r="10" spans="1:18" s="1" customFormat="1" ht="48" customHeight="1">
      <c r="A10" s="10"/>
      <c r="B10" s="10"/>
      <c r="C10" s="10" t="s">
        <v>49</v>
      </c>
      <c r="D10" s="10" t="s">
        <v>56</v>
      </c>
      <c r="E10" s="10" t="s">
        <v>57</v>
      </c>
      <c r="F10" s="10" t="s">
        <v>41</v>
      </c>
      <c r="G10" s="10"/>
      <c r="H10" s="10"/>
      <c r="I10" s="10"/>
      <c r="J10" s="10"/>
      <c r="K10" s="10"/>
      <c r="L10" s="10"/>
      <c r="M10" s="10"/>
      <c r="N10" s="14"/>
      <c r="O10" s="14"/>
      <c r="P10" s="13"/>
      <c r="Q10" s="16"/>
      <c r="R10" s="15"/>
    </row>
    <row r="11" spans="1:18" s="1" customFormat="1" ht="60" customHeight="1">
      <c r="A11" s="10">
        <v>4</v>
      </c>
      <c r="B11" s="10" t="s">
        <v>58</v>
      </c>
      <c r="C11" s="10" t="s">
        <v>38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0" t="s">
        <v>64</v>
      </c>
      <c r="J11" s="10" t="s">
        <v>65</v>
      </c>
      <c r="K11" s="10" t="s">
        <v>66</v>
      </c>
      <c r="L11" s="10" t="s">
        <v>67</v>
      </c>
      <c r="M11" s="10" t="s">
        <v>68</v>
      </c>
      <c r="N11" s="13">
        <f>15886.3+31681.97+19444.22</f>
        <v>67012.49</v>
      </c>
      <c r="O11" s="13" t="s">
        <v>31</v>
      </c>
      <c r="P11" s="13" t="s">
        <v>32</v>
      </c>
      <c r="Q11" s="16" t="s">
        <v>33</v>
      </c>
      <c r="R11" s="15"/>
    </row>
    <row r="12" spans="1:18" s="1" customFormat="1" ht="60" customHeight="1">
      <c r="A12" s="10"/>
      <c r="B12" s="10"/>
      <c r="C12" s="10" t="s">
        <v>69</v>
      </c>
      <c r="D12" s="10" t="s">
        <v>70</v>
      </c>
      <c r="E12" s="10" t="s">
        <v>71</v>
      </c>
      <c r="F12" s="10" t="s">
        <v>41</v>
      </c>
      <c r="G12" s="10"/>
      <c r="H12" s="10"/>
      <c r="I12" s="10"/>
      <c r="J12" s="10"/>
      <c r="K12" s="10"/>
      <c r="L12" s="10"/>
      <c r="M12" s="10"/>
      <c r="N12" s="13"/>
      <c r="O12" s="13"/>
      <c r="P12" s="13"/>
      <c r="Q12" s="16"/>
      <c r="R12" s="15"/>
    </row>
    <row r="13" spans="1:256" s="1" customFormat="1" ht="40.5" customHeight="1">
      <c r="A13" s="10">
        <v>5</v>
      </c>
      <c r="B13" s="10" t="s">
        <v>72</v>
      </c>
      <c r="C13" s="10" t="s">
        <v>73</v>
      </c>
      <c r="D13" s="10" t="s">
        <v>74</v>
      </c>
      <c r="E13" s="10" t="s">
        <v>75</v>
      </c>
      <c r="F13" s="10" t="s">
        <v>41</v>
      </c>
      <c r="G13" s="10" t="s">
        <v>76</v>
      </c>
      <c r="H13" s="10" t="s">
        <v>77</v>
      </c>
      <c r="I13" s="10" t="s">
        <v>78</v>
      </c>
      <c r="J13" s="10" t="s">
        <v>79</v>
      </c>
      <c r="K13" s="10" t="s">
        <v>80</v>
      </c>
      <c r="L13" s="10" t="s">
        <v>81</v>
      </c>
      <c r="M13" s="10" t="s">
        <v>82</v>
      </c>
      <c r="N13" s="14">
        <f>15466.29+43855.7+14955.67+14959.18+15394.4+14986.23+15347.03</f>
        <v>134964.5</v>
      </c>
      <c r="O13" s="13" t="s">
        <v>31</v>
      </c>
      <c r="P13" s="13" t="s">
        <v>32</v>
      </c>
      <c r="Q13" s="13" t="s">
        <v>83</v>
      </c>
      <c r="R13" s="15"/>
      <c r="IL13" s="17"/>
      <c r="IO13" s="17"/>
      <c r="IP13" s="17"/>
      <c r="IQ13" s="17"/>
      <c r="IR13" s="17"/>
      <c r="IS13" s="17"/>
      <c r="IT13" s="17"/>
      <c r="IU13" s="17"/>
      <c r="IV13" s="17"/>
    </row>
    <row r="14" spans="1:256" s="1" customFormat="1" ht="40.5" customHeight="1">
      <c r="A14" s="10"/>
      <c r="B14" s="10"/>
      <c r="C14" s="10" t="s">
        <v>49</v>
      </c>
      <c r="D14" s="10" t="s">
        <v>84</v>
      </c>
      <c r="E14" s="10" t="s">
        <v>85</v>
      </c>
      <c r="F14" s="10" t="s">
        <v>41</v>
      </c>
      <c r="G14" s="10"/>
      <c r="H14" s="10"/>
      <c r="I14" s="10"/>
      <c r="J14" s="10"/>
      <c r="K14" s="10"/>
      <c r="L14" s="10"/>
      <c r="M14" s="10"/>
      <c r="N14" s="14"/>
      <c r="O14" s="14"/>
      <c r="P14" s="14"/>
      <c r="Q14" s="13"/>
      <c r="R14" s="15"/>
      <c r="IL14" s="17"/>
      <c r="IO14" s="17"/>
      <c r="IP14" s="17"/>
      <c r="IQ14" s="17"/>
      <c r="IR14" s="17"/>
      <c r="IS14" s="17"/>
      <c r="IT14" s="17"/>
      <c r="IU14" s="17"/>
      <c r="IV14" s="17"/>
    </row>
    <row r="15" spans="1:256" s="1" customFormat="1" ht="40.5" customHeight="1">
      <c r="A15" s="10"/>
      <c r="B15" s="10"/>
      <c r="C15" s="10" t="s">
        <v>52</v>
      </c>
      <c r="D15" s="10" t="s">
        <v>86</v>
      </c>
      <c r="E15" s="10" t="s">
        <v>85</v>
      </c>
      <c r="F15" s="10" t="s">
        <v>41</v>
      </c>
      <c r="G15" s="10"/>
      <c r="H15" s="10"/>
      <c r="I15" s="10"/>
      <c r="J15" s="10"/>
      <c r="K15" s="10"/>
      <c r="L15" s="10"/>
      <c r="M15" s="10"/>
      <c r="N15" s="14"/>
      <c r="O15" s="14"/>
      <c r="P15" s="14"/>
      <c r="Q15" s="13"/>
      <c r="R15" s="15"/>
      <c r="IL15" s="17"/>
      <c r="IO15" s="17"/>
      <c r="IP15" s="17"/>
      <c r="IQ15" s="17"/>
      <c r="IR15" s="17"/>
      <c r="IS15" s="17"/>
      <c r="IT15" s="17"/>
      <c r="IU15" s="17"/>
      <c r="IV15" s="17"/>
    </row>
    <row r="16" spans="1:256" s="1" customFormat="1" ht="40.5" customHeight="1">
      <c r="A16" s="10"/>
      <c r="B16" s="10"/>
      <c r="C16" s="10" t="s">
        <v>87</v>
      </c>
      <c r="D16" s="10" t="s">
        <v>88</v>
      </c>
      <c r="E16" s="10" t="s">
        <v>85</v>
      </c>
      <c r="F16" s="10" t="s">
        <v>41</v>
      </c>
      <c r="G16" s="10"/>
      <c r="H16" s="10"/>
      <c r="I16" s="10"/>
      <c r="J16" s="10"/>
      <c r="K16" s="10"/>
      <c r="L16" s="10"/>
      <c r="M16" s="10"/>
      <c r="N16" s="14"/>
      <c r="O16" s="14"/>
      <c r="P16" s="14"/>
      <c r="Q16" s="13"/>
      <c r="R16" s="15">
        <f>N13+N19+N22</f>
        <v>283823.46</v>
      </c>
      <c r="IL16" s="17"/>
      <c r="IO16" s="17"/>
      <c r="IP16" s="17"/>
      <c r="IQ16" s="17"/>
      <c r="IR16" s="17"/>
      <c r="IS16" s="17"/>
      <c r="IT16" s="17"/>
      <c r="IU16" s="17"/>
      <c r="IV16" s="17"/>
    </row>
    <row r="17" spans="1:256" s="1" customFormat="1" ht="40.5" customHeight="1">
      <c r="A17" s="10"/>
      <c r="B17" s="10"/>
      <c r="C17" s="10" t="s">
        <v>89</v>
      </c>
      <c r="D17" s="10" t="s">
        <v>90</v>
      </c>
      <c r="E17" s="10" t="s">
        <v>85</v>
      </c>
      <c r="F17" s="10" t="s">
        <v>41</v>
      </c>
      <c r="G17" s="10"/>
      <c r="H17" s="10"/>
      <c r="I17" s="10"/>
      <c r="J17" s="10"/>
      <c r="K17" s="10"/>
      <c r="L17" s="10"/>
      <c r="M17" s="10"/>
      <c r="N17" s="14"/>
      <c r="O17" s="14"/>
      <c r="P17" s="14"/>
      <c r="Q17" s="13"/>
      <c r="R17" s="15"/>
      <c r="IL17" s="17"/>
      <c r="IO17" s="17"/>
      <c r="IP17" s="17"/>
      <c r="IQ17" s="17"/>
      <c r="IR17" s="17"/>
      <c r="IS17" s="17"/>
      <c r="IT17" s="17"/>
      <c r="IU17" s="17"/>
      <c r="IV17" s="17"/>
    </row>
    <row r="18" spans="1:256" s="1" customFormat="1" ht="40.5" customHeight="1">
      <c r="A18" s="10"/>
      <c r="B18" s="10"/>
      <c r="C18" s="10" t="s">
        <v>91</v>
      </c>
      <c r="D18" s="10" t="s">
        <v>92</v>
      </c>
      <c r="E18" s="10" t="s">
        <v>85</v>
      </c>
      <c r="F18" s="10" t="s">
        <v>41</v>
      </c>
      <c r="G18" s="10"/>
      <c r="H18" s="10"/>
      <c r="I18" s="10"/>
      <c r="J18" s="10"/>
      <c r="K18" s="10"/>
      <c r="L18" s="10"/>
      <c r="M18" s="10"/>
      <c r="N18" s="14"/>
      <c r="O18" s="14"/>
      <c r="P18" s="14"/>
      <c r="Q18" s="13"/>
      <c r="R18" s="15"/>
      <c r="IL18" s="17"/>
      <c r="IO18" s="17"/>
      <c r="IP18" s="17"/>
      <c r="IQ18" s="17"/>
      <c r="IR18" s="17"/>
      <c r="IS18" s="17"/>
      <c r="IT18" s="17"/>
      <c r="IU18" s="17"/>
      <c r="IV18" s="17"/>
    </row>
    <row r="19" spans="1:256" s="1" customFormat="1" ht="40.5" customHeight="1">
      <c r="A19" s="10">
        <v>6</v>
      </c>
      <c r="B19" s="10" t="s">
        <v>93</v>
      </c>
      <c r="C19" s="10" t="s">
        <v>94</v>
      </c>
      <c r="D19" s="10" t="s">
        <v>95</v>
      </c>
      <c r="E19" s="10" t="s">
        <v>96</v>
      </c>
      <c r="F19" s="10" t="s">
        <v>41</v>
      </c>
      <c r="G19" s="10" t="s">
        <v>76</v>
      </c>
      <c r="H19" s="10" t="s">
        <v>77</v>
      </c>
      <c r="I19" s="10" t="s">
        <v>78</v>
      </c>
      <c r="J19" s="10" t="s">
        <v>79</v>
      </c>
      <c r="K19" s="10" t="s">
        <v>80</v>
      </c>
      <c r="L19" s="10" t="s">
        <v>81</v>
      </c>
      <c r="M19" s="10" t="s">
        <v>82</v>
      </c>
      <c r="N19" s="14">
        <f>21077.24+26477.2+20591.19+14983.33</f>
        <v>83128.96</v>
      </c>
      <c r="O19" s="14"/>
      <c r="P19" s="14"/>
      <c r="Q19" s="13"/>
      <c r="R19" s="15"/>
      <c r="IL19" s="17"/>
      <c r="IO19" s="17"/>
      <c r="IP19" s="17"/>
      <c r="IQ19" s="17"/>
      <c r="IR19" s="17"/>
      <c r="IS19" s="17"/>
      <c r="IT19" s="17"/>
      <c r="IU19" s="17"/>
      <c r="IV19" s="17"/>
    </row>
    <row r="20" spans="1:256" s="1" customFormat="1" ht="40.5" customHeight="1">
      <c r="A20" s="10"/>
      <c r="B20" s="10"/>
      <c r="C20" s="10" t="s">
        <v>69</v>
      </c>
      <c r="D20" s="10" t="s">
        <v>97</v>
      </c>
      <c r="E20" s="10" t="s">
        <v>51</v>
      </c>
      <c r="F20" s="10" t="s">
        <v>41</v>
      </c>
      <c r="G20" s="10"/>
      <c r="H20" s="10"/>
      <c r="I20" s="10"/>
      <c r="J20" s="10"/>
      <c r="K20" s="10"/>
      <c r="L20" s="10"/>
      <c r="M20" s="10"/>
      <c r="N20" s="14"/>
      <c r="O20" s="14"/>
      <c r="P20" s="14"/>
      <c r="Q20" s="13"/>
      <c r="R20" s="15"/>
      <c r="IL20" s="17"/>
      <c r="IO20" s="17"/>
      <c r="IP20" s="17"/>
      <c r="IQ20" s="17"/>
      <c r="IR20" s="17"/>
      <c r="IS20" s="17"/>
      <c r="IT20" s="17"/>
      <c r="IU20" s="17"/>
      <c r="IV20" s="17"/>
    </row>
    <row r="21" spans="1:256" s="1" customFormat="1" ht="40.5" customHeight="1">
      <c r="A21" s="10"/>
      <c r="B21" s="10"/>
      <c r="C21" s="10" t="s">
        <v>98</v>
      </c>
      <c r="D21" s="10" t="s">
        <v>99</v>
      </c>
      <c r="E21" s="10" t="s">
        <v>85</v>
      </c>
      <c r="F21" s="10" t="s">
        <v>41</v>
      </c>
      <c r="G21" s="10"/>
      <c r="H21" s="10"/>
      <c r="I21" s="10"/>
      <c r="J21" s="10"/>
      <c r="K21" s="10"/>
      <c r="L21" s="10"/>
      <c r="M21" s="10"/>
      <c r="N21" s="14"/>
      <c r="O21" s="14"/>
      <c r="P21" s="14"/>
      <c r="Q21" s="13"/>
      <c r="R21" s="15"/>
      <c r="IL21" s="17"/>
      <c r="IO21" s="17"/>
      <c r="IP21" s="17"/>
      <c r="IQ21" s="17"/>
      <c r="IR21" s="17"/>
      <c r="IS21" s="17"/>
      <c r="IT21" s="17"/>
      <c r="IU21" s="17"/>
      <c r="IV21" s="17"/>
    </row>
    <row r="22" spans="1:256" s="1" customFormat="1" ht="40.5" customHeight="1">
      <c r="A22" s="10">
        <v>7</v>
      </c>
      <c r="B22" s="10" t="s">
        <v>100</v>
      </c>
      <c r="C22" s="10" t="s">
        <v>101</v>
      </c>
      <c r="D22" s="10" t="s">
        <v>102</v>
      </c>
      <c r="E22" s="10" t="s">
        <v>75</v>
      </c>
      <c r="F22" s="10" t="s">
        <v>41</v>
      </c>
      <c r="G22" s="10" t="s">
        <v>76</v>
      </c>
      <c r="H22" s="10" t="s">
        <v>77</v>
      </c>
      <c r="I22" s="10" t="s">
        <v>78</v>
      </c>
      <c r="J22" s="10" t="s">
        <v>79</v>
      </c>
      <c r="K22" s="10" t="s">
        <v>80</v>
      </c>
      <c r="L22" s="10" t="s">
        <v>81</v>
      </c>
      <c r="M22" s="10" t="s">
        <v>82</v>
      </c>
      <c r="N22" s="14">
        <f>14973.19+20731.93+14987.7+15037.18</f>
        <v>65730</v>
      </c>
      <c r="O22" s="14"/>
      <c r="P22" s="14"/>
      <c r="Q22" s="13"/>
      <c r="R22" s="15"/>
      <c r="IL22" s="17"/>
      <c r="IO22" s="17"/>
      <c r="IP22" s="17"/>
      <c r="IQ22" s="17"/>
      <c r="IR22" s="17"/>
      <c r="IS22" s="17"/>
      <c r="IT22" s="17"/>
      <c r="IU22" s="17"/>
      <c r="IV22" s="17"/>
    </row>
    <row r="23" spans="1:256" s="1" customFormat="1" ht="40.5" customHeight="1">
      <c r="A23" s="10"/>
      <c r="B23" s="10"/>
      <c r="C23" s="10" t="s">
        <v>103</v>
      </c>
      <c r="D23" s="10" t="s">
        <v>104</v>
      </c>
      <c r="E23" s="10" t="s">
        <v>85</v>
      </c>
      <c r="F23" s="10" t="s">
        <v>41</v>
      </c>
      <c r="G23" s="10"/>
      <c r="H23" s="10"/>
      <c r="I23" s="10"/>
      <c r="J23" s="10"/>
      <c r="K23" s="10"/>
      <c r="L23" s="10"/>
      <c r="M23" s="10"/>
      <c r="N23" s="14"/>
      <c r="O23" s="14"/>
      <c r="P23" s="14"/>
      <c r="Q23" s="13"/>
      <c r="R23" s="15"/>
      <c r="IL23" s="17"/>
      <c r="IO23" s="17"/>
      <c r="IP23" s="17"/>
      <c r="IQ23" s="17"/>
      <c r="IR23" s="17"/>
      <c r="IS23" s="17"/>
      <c r="IT23" s="17"/>
      <c r="IU23" s="17"/>
      <c r="IV23" s="17"/>
    </row>
    <row r="24" spans="1:256" s="1" customFormat="1" ht="40.5" customHeight="1">
      <c r="A24" s="10"/>
      <c r="B24" s="10"/>
      <c r="C24" s="10" t="s">
        <v>105</v>
      </c>
      <c r="D24" s="10" t="s">
        <v>106</v>
      </c>
      <c r="E24" s="10" t="s">
        <v>85</v>
      </c>
      <c r="F24" s="10" t="s">
        <v>41</v>
      </c>
      <c r="G24" s="10"/>
      <c r="H24" s="10"/>
      <c r="I24" s="10"/>
      <c r="J24" s="10"/>
      <c r="K24" s="10"/>
      <c r="L24" s="10"/>
      <c r="M24" s="10"/>
      <c r="N24" s="14"/>
      <c r="O24" s="14"/>
      <c r="P24" s="14"/>
      <c r="Q24" s="13"/>
      <c r="R24" s="15"/>
      <c r="IL24" s="17"/>
      <c r="IO24" s="17"/>
      <c r="IP24" s="17"/>
      <c r="IQ24" s="17"/>
      <c r="IR24" s="17"/>
      <c r="IS24" s="17"/>
      <c r="IT24" s="17"/>
      <c r="IU24" s="17"/>
      <c r="IV24" s="17"/>
    </row>
    <row r="25" spans="1:256" s="1" customFormat="1" ht="75.75" customHeight="1">
      <c r="A25" s="10">
        <v>8</v>
      </c>
      <c r="B25" s="10" t="s">
        <v>107</v>
      </c>
      <c r="C25" s="10" t="s">
        <v>38</v>
      </c>
      <c r="D25" s="10" t="s">
        <v>108</v>
      </c>
      <c r="E25" s="10" t="s">
        <v>22</v>
      </c>
      <c r="F25" s="10" t="s">
        <v>41</v>
      </c>
      <c r="G25" s="10" t="s">
        <v>109</v>
      </c>
      <c r="H25" s="10" t="s">
        <v>77</v>
      </c>
      <c r="I25" s="10" t="s">
        <v>110</v>
      </c>
      <c r="J25" s="10" t="s">
        <v>111</v>
      </c>
      <c r="K25" s="10" t="s">
        <v>112</v>
      </c>
      <c r="L25" s="10" t="s">
        <v>47</v>
      </c>
      <c r="M25" s="10" t="s">
        <v>113</v>
      </c>
      <c r="N25" s="14">
        <f>22647.8+8376.95</f>
        <v>31024.75</v>
      </c>
      <c r="O25" s="13" t="s">
        <v>31</v>
      </c>
      <c r="P25" s="13" t="s">
        <v>32</v>
      </c>
      <c r="Q25" s="16" t="s">
        <v>33</v>
      </c>
      <c r="R25" s="15"/>
      <c r="IL25" s="17"/>
      <c r="IO25" s="17"/>
      <c r="IP25" s="17"/>
      <c r="IQ25" s="17"/>
      <c r="IR25" s="17"/>
      <c r="IS25" s="17"/>
      <c r="IT25" s="17"/>
      <c r="IU25" s="17"/>
      <c r="IV25" s="17"/>
    </row>
    <row r="26" ht="15"/>
    <row r="27" ht="15"/>
  </sheetData>
  <sheetProtection/>
  <autoFilter ref="A3:IV25"/>
  <mergeCells count="86">
    <mergeCell ref="A2:Q2"/>
    <mergeCell ref="A4:A5"/>
    <mergeCell ref="A6:A8"/>
    <mergeCell ref="A9:A10"/>
    <mergeCell ref="A11:A12"/>
    <mergeCell ref="A13:A18"/>
    <mergeCell ref="A19:A21"/>
    <mergeCell ref="A22:A24"/>
    <mergeCell ref="B4:B5"/>
    <mergeCell ref="B6:B8"/>
    <mergeCell ref="B9:B10"/>
    <mergeCell ref="B11:B12"/>
    <mergeCell ref="B13:B18"/>
    <mergeCell ref="B19:B21"/>
    <mergeCell ref="B22:B24"/>
    <mergeCell ref="G4:G5"/>
    <mergeCell ref="G6:G8"/>
    <mergeCell ref="G9:G10"/>
    <mergeCell ref="G11:G12"/>
    <mergeCell ref="G13:G18"/>
    <mergeCell ref="G19:G21"/>
    <mergeCell ref="G22:G24"/>
    <mergeCell ref="H4:H5"/>
    <mergeCell ref="H6:H8"/>
    <mergeCell ref="H9:H10"/>
    <mergeCell ref="H11:H12"/>
    <mergeCell ref="H13:H18"/>
    <mergeCell ref="H19:H21"/>
    <mergeCell ref="H22:H24"/>
    <mergeCell ref="I4:I5"/>
    <mergeCell ref="I6:I8"/>
    <mergeCell ref="I9:I10"/>
    <mergeCell ref="I11:I12"/>
    <mergeCell ref="I13:I18"/>
    <mergeCell ref="I19:I21"/>
    <mergeCell ref="I22:I24"/>
    <mergeCell ref="J4:J5"/>
    <mergeCell ref="J6:J8"/>
    <mergeCell ref="J9:J10"/>
    <mergeCell ref="J11:J12"/>
    <mergeCell ref="J13:J18"/>
    <mergeCell ref="J19:J21"/>
    <mergeCell ref="J22:J24"/>
    <mergeCell ref="K4:K5"/>
    <mergeCell ref="K6:K8"/>
    <mergeCell ref="K9:K10"/>
    <mergeCell ref="K11:K12"/>
    <mergeCell ref="K13:K18"/>
    <mergeCell ref="K19:K21"/>
    <mergeCell ref="K22:K24"/>
    <mergeCell ref="L4:L5"/>
    <mergeCell ref="L6:L8"/>
    <mergeCell ref="L9:L10"/>
    <mergeCell ref="L11:L12"/>
    <mergeCell ref="L13:L18"/>
    <mergeCell ref="L19:L21"/>
    <mergeCell ref="L22:L24"/>
    <mergeCell ref="M4:M5"/>
    <mergeCell ref="M6:M8"/>
    <mergeCell ref="M9:M10"/>
    <mergeCell ref="M11:M12"/>
    <mergeCell ref="M13:M18"/>
    <mergeCell ref="M19:M21"/>
    <mergeCell ref="M22:M24"/>
    <mergeCell ref="N4:N5"/>
    <mergeCell ref="N6:N8"/>
    <mergeCell ref="N9:N10"/>
    <mergeCell ref="N11:N12"/>
    <mergeCell ref="N13:N18"/>
    <mergeCell ref="N19:N21"/>
    <mergeCell ref="N22:N24"/>
    <mergeCell ref="O4:O5"/>
    <mergeCell ref="O6:O8"/>
    <mergeCell ref="O9:O10"/>
    <mergeCell ref="O11:O12"/>
    <mergeCell ref="O13:O24"/>
    <mergeCell ref="P4:P5"/>
    <mergeCell ref="P6:P8"/>
    <mergeCell ref="P9:P10"/>
    <mergeCell ref="P11:P12"/>
    <mergeCell ref="P13:P24"/>
    <mergeCell ref="Q4:Q5"/>
    <mergeCell ref="Q6:Q8"/>
    <mergeCell ref="Q9:Q10"/>
    <mergeCell ref="Q11:Q12"/>
    <mergeCell ref="Q13:Q24"/>
  </mergeCells>
  <conditionalFormatting sqref="B3:B25">
    <cfRule type="expression" priority="7" dxfId="0" stopIfTrue="1">
      <formula>AND(COUNTIF($B$3:$B$25,B3)&gt;1,NOT(ISBLANK(B3)))</formula>
    </cfRule>
  </conditionalFormatting>
  <printOptions/>
  <pageMargins left="0.3576388888888889" right="0.3576388888888889" top="0.60625" bottom="0.60625" header="0.5" footer="0.5"/>
  <pageSetup fitToHeight="0" fitToWidth="1" horizontalDpi="600" verticalDpi="600" orientation="landscape" paperSize="8" scale="90"/>
  <rowBreaks count="1" manualBreakCount="1">
    <brk id="1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xmadmin</cp:lastModifiedBy>
  <dcterms:created xsi:type="dcterms:W3CDTF">2023-12-11T23:36:09Z</dcterms:created>
  <dcterms:modified xsi:type="dcterms:W3CDTF">2023-12-25T15:37:37Z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