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'1'!$2:$3</definedName>
    <definedName name="_xlnm.Print_Area" localSheetId="0">'1'!$A$1:$Q$57</definedName>
    <definedName name="_xlnm._FilterDatabase" localSheetId="0" hidden="1">'1'!$A$3:$Q$57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5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5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5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5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5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4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4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4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4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4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C4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B33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33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33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33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33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33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32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32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32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H32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32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48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48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48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48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48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48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C49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49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B50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50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50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50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50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6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6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6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6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6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6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C7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8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8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C9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B28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28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28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28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28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28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21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21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21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21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21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21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17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17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17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17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17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17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37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37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37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37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37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51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51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51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51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51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51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D52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D53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D54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B46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46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46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46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46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46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10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10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10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10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10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10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55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55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55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55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55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55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C56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C57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57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C50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C52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C53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C54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</commentList>
</comments>
</file>

<file path=xl/sharedStrings.xml><?xml version="1.0" encoding="utf-8"?>
<sst xmlns="http://schemas.openxmlformats.org/spreadsheetml/2006/main" count="394" uniqueCount="257">
  <si>
    <t>附件3：</t>
  </si>
  <si>
    <t>厦门市建设工程质量安全管理协会2023年度第一批工程质量评价活动通过评审项目名单（房屋建筑和市政基础设施工程）
厦建质安协〔2023〕57号</t>
  </si>
  <si>
    <t>序号</t>
  </si>
  <si>
    <t>项目名称</t>
  </si>
  <si>
    <t>单位工程名称</t>
  </si>
  <si>
    <t>层数</t>
  </si>
  <si>
    <t>建筑面积（平方米）/建筑造价（万元）</t>
  </si>
  <si>
    <t>结构质式</t>
  </si>
  <si>
    <t>开工日期/
竣工日期</t>
  </si>
  <si>
    <t>承建单位
（参建单位）</t>
  </si>
  <si>
    <t>项目经理
（参建）</t>
  </si>
  <si>
    <t>建设单位
（代建）</t>
  </si>
  <si>
    <t>项目负责人（代建）</t>
  </si>
  <si>
    <t>监理单位</t>
  </si>
  <si>
    <t>总监</t>
  </si>
  <si>
    <t>总建筑面积（平方米）</t>
  </si>
  <si>
    <t>是否满足加分规模标准</t>
  </si>
  <si>
    <t>拟加分类别</t>
  </si>
  <si>
    <t>备注</t>
  </si>
  <si>
    <t>嘉美B1-14地块</t>
  </si>
  <si>
    <t>1-1#、1-2#、1-3#及地下室</t>
  </si>
  <si>
    <t>地上3栋22层，
地下1层</t>
  </si>
  <si>
    <t>地上69703，地下20058/
49461</t>
  </si>
  <si>
    <t>框剪</t>
  </si>
  <si>
    <t>2020.06.15/
2023.05.11</t>
  </si>
  <si>
    <t>厦门特房建设工程集团有限公司</t>
  </si>
  <si>
    <t>郑宏志</t>
  </si>
  <si>
    <t>厦门特房嘉美房地产有限公司</t>
  </si>
  <si>
    <t>周春燕</t>
  </si>
  <si>
    <t>福州市建设工程管理有限公司</t>
  </si>
  <si>
    <t>蔡鑫</t>
  </si>
  <si>
    <t>是</t>
  </si>
  <si>
    <t>房建类-住宅单体</t>
  </si>
  <si>
    <t>满足闽建〔2023〕9号文市优质工程加分标准</t>
  </si>
  <si>
    <t>嘉湾B1-4地块</t>
  </si>
  <si>
    <t>/</t>
  </si>
  <si>
    <t>地上4层，
地下1层</t>
  </si>
  <si>
    <t>地上11815，
地下23230/
23679</t>
  </si>
  <si>
    <t>2021.09.15/
2023.03.23</t>
  </si>
  <si>
    <t>邱宁</t>
  </si>
  <si>
    <t>厦门特房嘉湾房地产有限公司</t>
  </si>
  <si>
    <t>梁健业</t>
  </si>
  <si>
    <t>国机陆原工程设计研究有限公司</t>
  </si>
  <si>
    <t>黄峰</t>
  </si>
  <si>
    <t>2019TP01地块</t>
  </si>
  <si>
    <t>1#楼</t>
  </si>
  <si>
    <t>地上26层</t>
  </si>
  <si>
    <t>地上20272/9730</t>
  </si>
  <si>
    <t>剪力墙</t>
  </si>
  <si>
    <t>2020.06.28/
2022.09.21</t>
  </si>
  <si>
    <t>钟文攀</t>
  </si>
  <si>
    <t>魏元明</t>
  </si>
  <si>
    <t>厦门基业衡信咨询有限公司</t>
  </si>
  <si>
    <t>张伙金</t>
  </si>
  <si>
    <t>2-1#楼及地下室</t>
  </si>
  <si>
    <t>地上18层，地下2层</t>
  </si>
  <si>
    <t>地上14629,地下28801/20846</t>
  </si>
  <si>
    <t>5-1#楼</t>
  </si>
  <si>
    <t>地上10198/4895</t>
  </si>
  <si>
    <t>6-1#楼</t>
  </si>
  <si>
    <t>地上18层</t>
  </si>
  <si>
    <t>地上14674/7043</t>
  </si>
  <si>
    <t>东瑶安居房（一期）（A1-2及A1-3地块）（施工）</t>
  </si>
  <si>
    <t>5#楼及地下室</t>
  </si>
  <si>
    <t>地上22层，
地下2层</t>
  </si>
  <si>
    <t>地上19203,地下47862/15714</t>
  </si>
  <si>
    <t>2019.08.31/
2022.12.14</t>
  </si>
  <si>
    <t>廖磊平</t>
  </si>
  <si>
    <t>厦门市城市建设发展投资有限公司
（厦门海沧土地开发有限公司）</t>
  </si>
  <si>
    <t>李东昕
（陈阳）</t>
  </si>
  <si>
    <t>国机中兴工程咨询有限公司</t>
  </si>
  <si>
    <t>阮利钦</t>
  </si>
  <si>
    <t>6#楼</t>
  </si>
  <si>
    <t>地上24层</t>
  </si>
  <si>
    <t xml:space="preserve">地上10728/2916 </t>
  </si>
  <si>
    <t>7#楼</t>
  </si>
  <si>
    <t>地上15层</t>
  </si>
  <si>
    <t>地上6097/1869</t>
  </si>
  <si>
    <t>9#楼</t>
  </si>
  <si>
    <t>地上23029/5520</t>
  </si>
  <si>
    <t>10#楼</t>
  </si>
  <si>
    <t>地上10988/2990</t>
  </si>
  <si>
    <t>11#楼</t>
  </si>
  <si>
    <t>地上6107/1897</t>
  </si>
  <si>
    <t>12#楼</t>
  </si>
  <si>
    <t>地上12591/3138</t>
  </si>
  <si>
    <t>2020HP01地块工程</t>
  </si>
  <si>
    <t>1#楼及地下室</t>
  </si>
  <si>
    <t>地上27层，
地下1层</t>
  </si>
  <si>
    <t>地上13949，地下21970/2305</t>
  </si>
  <si>
    <t>2021.01.25/
2022.09.16</t>
  </si>
  <si>
    <t>福建省兴岩建设集团有限公司
（中国建筑第四工程局有限公司）</t>
  </si>
  <si>
    <t>朱登培
（马仁刚）</t>
  </si>
  <si>
    <t>厦门兆裕盛房地产开发有限公司</t>
  </si>
  <si>
    <t>胡桥</t>
  </si>
  <si>
    <t>福州兢成建设监理咨询有限公司</t>
  </si>
  <si>
    <t>林嵩</t>
  </si>
  <si>
    <t>2#楼</t>
  </si>
  <si>
    <t>地上27层</t>
  </si>
  <si>
    <t>地上10603/1790</t>
  </si>
  <si>
    <t>3#楼</t>
  </si>
  <si>
    <t>地上10212/1869</t>
  </si>
  <si>
    <t>5#楼</t>
  </si>
  <si>
    <t>地上10605/1873</t>
  </si>
  <si>
    <t>保障性住房龙秋公寓</t>
  </si>
  <si>
    <t xml:space="preserve">1#楼及地下室  </t>
  </si>
  <si>
    <t xml:space="preserve">地上32层，地下2层 </t>
  </si>
  <si>
    <t>地上19492，地下52650/24176</t>
  </si>
  <si>
    <t>2020.06.06/ 2022.10.28</t>
  </si>
  <si>
    <t>福建博业建设集团有限公司</t>
  </si>
  <si>
    <t>曾保红</t>
  </si>
  <si>
    <t>厦门安居集团有限公司
（厦门安居建设有限公司）</t>
  </si>
  <si>
    <t>艾筱飞（张浩）</t>
  </si>
  <si>
    <t>福建宇宏工程项目管理有限公司</t>
  </si>
  <si>
    <t>刘峰</t>
  </si>
  <si>
    <t xml:space="preserve">2#楼             </t>
  </si>
  <si>
    <t xml:space="preserve">地上32层                     </t>
  </si>
  <si>
    <t xml:space="preserve">地上19392/5584 </t>
  </si>
  <si>
    <t xml:space="preserve">3#楼          </t>
  </si>
  <si>
    <t xml:space="preserve">地上32层             </t>
  </si>
  <si>
    <t>地上19043/5413</t>
  </si>
  <si>
    <t xml:space="preserve">4#楼              </t>
  </si>
  <si>
    <t xml:space="preserve">地上22层                      </t>
  </si>
  <si>
    <t>地上9794/3379</t>
  </si>
  <si>
    <t xml:space="preserve">5#楼            </t>
  </si>
  <si>
    <t xml:space="preserve">地上22层              </t>
  </si>
  <si>
    <t>地上10292/3652</t>
  </si>
  <si>
    <t xml:space="preserve">6#楼               </t>
  </si>
  <si>
    <t xml:space="preserve">地上22层               </t>
  </si>
  <si>
    <t>地上10581/3539</t>
  </si>
  <si>
    <t>地上22层</t>
  </si>
  <si>
    <t>地上11080/3712</t>
  </si>
  <si>
    <t>五通浦东花园安置房及配套项目（安置房及幼儿园）</t>
  </si>
  <si>
    <t>地上29层，
地下2层</t>
  </si>
  <si>
    <t>地上12180，地下20730/8324</t>
  </si>
  <si>
    <t>2020.02.26/
2023.02.23</t>
  </si>
  <si>
    <t>厦门市环海华建设集团有限公司</t>
  </si>
  <si>
    <t>唐清彬</t>
  </si>
  <si>
    <t>厦门市社会保障性住房建设中心
(厦门市房地产股份有限公司)</t>
  </si>
  <si>
    <t>王鹤
(许维宏)</t>
  </si>
  <si>
    <t>陈静斌</t>
  </si>
  <si>
    <t>地上29层</t>
  </si>
  <si>
    <t>地上12254/2795</t>
  </si>
  <si>
    <t>地上8479/2195</t>
  </si>
  <si>
    <t>4#楼</t>
  </si>
  <si>
    <t>地上7936/2114</t>
  </si>
  <si>
    <t>西客明珠安置房</t>
  </si>
  <si>
    <t>1号楼及地下室</t>
  </si>
  <si>
    <t>地上27层,地下2层</t>
  </si>
  <si>
    <t>地上25148,地下79142/73345</t>
  </si>
  <si>
    <t>2017.12.7/
2022.12.23</t>
  </si>
  <si>
    <t>福建三建工程有限公司</t>
  </si>
  <si>
    <t>陈振宏</t>
  </si>
  <si>
    <t>厦门市集美区建设局
（厦门市杏林建设开发有限公司）</t>
  </si>
  <si>
    <t>王风化</t>
  </si>
  <si>
    <t>厦门高诚信工程技术有限公司</t>
  </si>
  <si>
    <t>张清队</t>
  </si>
  <si>
    <t>保障性住房雍厝公寓</t>
  </si>
  <si>
    <t>A1-1地块1-1#楼</t>
  </si>
  <si>
    <t>地上16558/4331</t>
  </si>
  <si>
    <t>2018.03.30/
2021.09.20</t>
  </si>
  <si>
    <t>福建省闽南建筑工程有限公司</t>
  </si>
  <si>
    <t>陈仲城</t>
  </si>
  <si>
    <t>艾筱飞
（郑华隆）</t>
  </si>
  <si>
    <t>福建创实工程咨询有限公司</t>
  </si>
  <si>
    <t>吴守安</t>
  </si>
  <si>
    <t>A1-1地块1-2#楼及地下室</t>
  </si>
  <si>
    <t>地上27层，
地下2层</t>
  </si>
  <si>
    <t>地上17633,
地下29263/11396</t>
  </si>
  <si>
    <t>A1-1地块1-3#楼</t>
  </si>
  <si>
    <t>地上16547/4276</t>
  </si>
  <si>
    <t>A1-1地块1-4#楼</t>
  </si>
  <si>
    <t>地上16547/4277</t>
  </si>
  <si>
    <t>会展嘉园1-3#地块工程</t>
  </si>
  <si>
    <t>1-1#楼及地下室</t>
  </si>
  <si>
    <t>地上33层，
地下2层</t>
  </si>
  <si>
    <t>地上19001，地下28300/14538</t>
  </si>
  <si>
    <t>2020.09.01/
2022.12.23</t>
  </si>
  <si>
    <t>中建海峡建设发展有限公司</t>
  </si>
  <si>
    <t>孙磊</t>
  </si>
  <si>
    <t>厦门市城市建设发展投资有限公司
（厦门国贸建设开发有限公司）</t>
  </si>
  <si>
    <t>曾海滨
（姚志军）</t>
  </si>
  <si>
    <t>李策</t>
  </si>
  <si>
    <t>1-3#楼</t>
  </si>
  <si>
    <t>地上32层</t>
  </si>
  <si>
    <t>地上18841/5089</t>
  </si>
  <si>
    <t>1-4#楼</t>
  </si>
  <si>
    <t>地上28层</t>
  </si>
  <si>
    <t>地上16681/4289</t>
  </si>
  <si>
    <t>地上22202，地下41700/18540</t>
  </si>
  <si>
    <t>2-5#楼</t>
  </si>
  <si>
    <t>地上15404/4000</t>
  </si>
  <si>
    <t>2-6#楼</t>
  </si>
  <si>
    <t>地上16807/3230</t>
  </si>
  <si>
    <t>3-1#楼及地下室</t>
  </si>
  <si>
    <t>地上19001，地下47070/22105</t>
  </si>
  <si>
    <t>3-5#楼</t>
  </si>
  <si>
    <t>地上31层</t>
  </si>
  <si>
    <t>地上16241/10391</t>
  </si>
  <si>
    <t>3-6#楼</t>
  </si>
  <si>
    <t>地上46433/4642</t>
  </si>
  <si>
    <t>同安新城西柯片区安置房</t>
  </si>
  <si>
    <t>地上31层，
地下2层</t>
  </si>
  <si>
    <t>地上14146，地下16175/9401</t>
  </si>
  <si>
    <t>2020.02.20/
2023.05.05</t>
  </si>
  <si>
    <t>厦门卓毅建筑工程有限公司</t>
  </si>
  <si>
    <t>陈贡明</t>
  </si>
  <si>
    <t>厦门市城市建设发展投资有限公司
（厦门市特房海湾投资有限公司）</t>
  </si>
  <si>
    <t>严小刚
（操平）</t>
  </si>
  <si>
    <t>福州中博建设发展有限公司</t>
  </si>
  <si>
    <t>陈玉锦</t>
  </si>
  <si>
    <t>地上6731/1820</t>
  </si>
  <si>
    <t>五通金浦花园安置房项目</t>
  </si>
  <si>
    <t>地上29层,地下3层</t>
  </si>
  <si>
    <t>地上25398,地下14536/12865</t>
  </si>
  <si>
    <t>2019.06.15/
2022.11.17</t>
  </si>
  <si>
    <t>厦门中联永亨建设集团有限公司</t>
  </si>
  <si>
    <t>林益亦</t>
  </si>
  <si>
    <t>王鹤
(洪诗滨)</t>
  </si>
  <si>
    <t>福建建龙工程咨询有限公司</t>
  </si>
  <si>
    <t>黄兵</t>
  </si>
  <si>
    <t>3#楼及地下室</t>
  </si>
  <si>
    <t>地上19760,地下14723/12346</t>
  </si>
  <si>
    <t>铭爵山庄二期</t>
  </si>
  <si>
    <t>地上12层，
地下3层</t>
  </si>
  <si>
    <t>地上22875,地下13595/9000</t>
  </si>
  <si>
    <t>2018.03.08/
2021.08.10</t>
  </si>
  <si>
    <t>福建广耀建设工程有限公司</t>
  </si>
  <si>
    <t>周国森</t>
  </si>
  <si>
    <t>铭爵山庄（厦门）房地产开发有限公司</t>
  </si>
  <si>
    <t>虞仁甫</t>
  </si>
  <si>
    <t>福建福屹工程管理有限公司</t>
  </si>
  <si>
    <t>殷海滨</t>
  </si>
  <si>
    <t>东瑶安居房（一期）（A1-1地块）（施工）</t>
  </si>
  <si>
    <t>地上25层，地下2层</t>
  </si>
  <si>
    <t>地上11001，地下15958/4458</t>
  </si>
  <si>
    <t>2019.06.28/
2022.12.13</t>
  </si>
  <si>
    <t>福建省九龙建设集团有限公司</t>
  </si>
  <si>
    <t>钟金兴</t>
  </si>
  <si>
    <t xml:space="preserve">国机中兴工程咨询有限公司
</t>
  </si>
  <si>
    <t>地上25层</t>
  </si>
  <si>
    <t>地上10787/
3885</t>
  </si>
  <si>
    <t>地上6199/
2962</t>
  </si>
  <si>
    <t>地上6127/
2092</t>
  </si>
  <si>
    <t>翔安区马巷X2020P01地块桩基及主体工程</t>
  </si>
  <si>
    <t>1#、2#楼</t>
  </si>
  <si>
    <t>地上19633/4110</t>
  </si>
  <si>
    <t>2021.02.24
/2022.12.05</t>
  </si>
  <si>
    <t>厦门市捷安建设集团有限公司
(厦门思总建设有限公司)</t>
  </si>
  <si>
    <t>朱延东
(戴学渊)</t>
  </si>
  <si>
    <t>厦门兆利盛房地产开发有限公司</t>
  </si>
  <si>
    <t>吴瑞垠</t>
  </si>
  <si>
    <t>四川精正建设管理咨询有限公司</t>
  </si>
  <si>
    <t>黄伟忠</t>
  </si>
  <si>
    <t>地上10148/2088</t>
  </si>
  <si>
    <t>地上11层，地下2层</t>
  </si>
  <si>
    <t>地上4544，地下15177/5341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</si>
</sst>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仿宋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20"/>
      <color theme="1"/>
      <name val="宋体"/>
      <family val="0"/>
    </font>
    <font>
      <b/>
      <sz val="12"/>
      <color theme="1"/>
      <name val="仿宋"/>
      <family val="0"/>
    </font>
    <font>
      <b/>
      <sz val="10"/>
      <color theme="1"/>
      <name val="Arial"/>
      <family val="2"/>
    </font>
    <font>
      <b/>
      <sz val="10"/>
      <color theme="1"/>
      <name val="宋体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176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17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17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48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wrapText="1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view="pageBreakPreview" zoomScale="70" zoomScaleNormal="85" zoomScaleSheetLayoutView="70" workbookViewId="0" topLeftCell="A1">
      <pane xSplit="1" ySplit="3" topLeftCell="B46" activePane="bottomRight" state="frozen"/>
      <selection pane="bottomRight" activeCell="K50" sqref="K50"/>
    </sheetView>
  </sheetViews>
  <sheetFormatPr defaultColWidth="18.28125" defaultRowHeight="12.75"/>
  <cols>
    <col min="1" max="1" width="8.421875" style="7" customWidth="1"/>
    <col min="2" max="2" width="36.28125" style="7" customWidth="1"/>
    <col min="3" max="3" width="25.8515625" style="7" customWidth="1"/>
    <col min="4" max="4" width="13.7109375" style="7" customWidth="1"/>
    <col min="5" max="5" width="23.28125" style="7" customWidth="1"/>
    <col min="6" max="6" width="11.140625" style="7" customWidth="1"/>
    <col min="7" max="7" width="14.421875" style="7" customWidth="1"/>
    <col min="8" max="8" width="33.57421875" style="7" customWidth="1"/>
    <col min="9" max="9" width="12.140625" style="7" customWidth="1"/>
    <col min="10" max="10" width="33.7109375" style="7" customWidth="1"/>
    <col min="11" max="11" width="13.7109375" style="7" customWidth="1"/>
    <col min="12" max="12" width="31.28125" style="7" customWidth="1"/>
    <col min="13" max="13" width="11.00390625" style="7" customWidth="1"/>
    <col min="14" max="14" width="18.28125" style="8" customWidth="1"/>
    <col min="15" max="15" width="14.7109375" style="8" customWidth="1"/>
    <col min="16" max="17" width="18.28125" style="8" customWidth="1"/>
    <col min="18" max="16384" width="18.28125" style="9" customWidth="1"/>
  </cols>
  <sheetData>
    <row r="1" spans="1:17" s="1" customFormat="1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0"/>
      <c r="O1" s="20"/>
      <c r="P1" s="20"/>
      <c r="Q1" s="20"/>
    </row>
    <row r="2" spans="1:17" ht="57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1"/>
      <c r="O2" s="21"/>
      <c r="P2" s="21"/>
      <c r="Q2" s="21"/>
    </row>
    <row r="3" spans="1:17" ht="48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22" t="s">
        <v>15</v>
      </c>
      <c r="O3" s="22" t="s">
        <v>16</v>
      </c>
      <c r="P3" s="22" t="s">
        <v>17</v>
      </c>
      <c r="Q3" s="22" t="s">
        <v>18</v>
      </c>
    </row>
    <row r="4" spans="1:17" s="2" customFormat="1" ht="72" customHeight="1">
      <c r="A4" s="13">
        <v>1</v>
      </c>
      <c r="B4" s="14" t="s">
        <v>19</v>
      </c>
      <c r="C4" s="14" t="s">
        <v>20</v>
      </c>
      <c r="D4" s="14" t="s">
        <v>21</v>
      </c>
      <c r="E4" s="14" t="s">
        <v>22</v>
      </c>
      <c r="F4" s="14" t="s">
        <v>23</v>
      </c>
      <c r="G4" s="17" t="s">
        <v>24</v>
      </c>
      <c r="H4" s="14" t="s">
        <v>25</v>
      </c>
      <c r="I4" s="14" t="s">
        <v>26</v>
      </c>
      <c r="J4" s="14" t="s">
        <v>27</v>
      </c>
      <c r="K4" s="14" t="s">
        <v>28</v>
      </c>
      <c r="L4" s="14" t="s">
        <v>29</v>
      </c>
      <c r="M4" s="14" t="s">
        <v>30</v>
      </c>
      <c r="N4" s="23">
        <f>69703+20058</f>
        <v>89761</v>
      </c>
      <c r="O4" s="24" t="s">
        <v>31</v>
      </c>
      <c r="P4" s="25" t="s">
        <v>32</v>
      </c>
      <c r="Q4" s="42" t="s">
        <v>33</v>
      </c>
    </row>
    <row r="5" spans="1:17" s="2" customFormat="1" ht="72" customHeight="1">
      <c r="A5" s="13">
        <v>2</v>
      </c>
      <c r="B5" s="14" t="s">
        <v>34</v>
      </c>
      <c r="C5" s="14" t="s">
        <v>35</v>
      </c>
      <c r="D5" s="14" t="s">
        <v>36</v>
      </c>
      <c r="E5" s="14" t="s">
        <v>37</v>
      </c>
      <c r="F5" s="14" t="s">
        <v>23</v>
      </c>
      <c r="G5" s="17" t="s">
        <v>38</v>
      </c>
      <c r="H5" s="14" t="s">
        <v>25</v>
      </c>
      <c r="I5" s="14" t="s">
        <v>39</v>
      </c>
      <c r="J5" s="14" t="s">
        <v>40</v>
      </c>
      <c r="K5" s="14" t="s">
        <v>41</v>
      </c>
      <c r="L5" s="14" t="s">
        <v>42</v>
      </c>
      <c r="M5" s="14" t="s">
        <v>43</v>
      </c>
      <c r="N5" s="23">
        <f>11815+23230</f>
        <v>35045</v>
      </c>
      <c r="O5" s="24" t="s">
        <v>31</v>
      </c>
      <c r="P5" s="25" t="s">
        <v>32</v>
      </c>
      <c r="Q5" s="42" t="s">
        <v>33</v>
      </c>
    </row>
    <row r="6" spans="1:17" s="2" customFormat="1" ht="72" customHeight="1">
      <c r="A6" s="13">
        <v>3</v>
      </c>
      <c r="B6" s="14" t="s">
        <v>44</v>
      </c>
      <c r="C6" s="15" t="s">
        <v>45</v>
      </c>
      <c r="D6" s="15" t="s">
        <v>46</v>
      </c>
      <c r="E6" s="15" t="s">
        <v>47</v>
      </c>
      <c r="F6" s="14" t="s">
        <v>48</v>
      </c>
      <c r="G6" s="17" t="s">
        <v>49</v>
      </c>
      <c r="H6" s="14" t="s">
        <v>25</v>
      </c>
      <c r="I6" s="14" t="s">
        <v>50</v>
      </c>
      <c r="J6" s="14" t="s">
        <v>40</v>
      </c>
      <c r="K6" s="14" t="s">
        <v>51</v>
      </c>
      <c r="L6" s="14" t="s">
        <v>52</v>
      </c>
      <c r="M6" s="14" t="s">
        <v>53</v>
      </c>
      <c r="N6" s="26">
        <f>20272+14629+28801+10198+14674</f>
        <v>88574</v>
      </c>
      <c r="O6" s="27" t="s">
        <v>31</v>
      </c>
      <c r="P6" s="28" t="s">
        <v>32</v>
      </c>
      <c r="Q6" s="43" t="s">
        <v>33</v>
      </c>
    </row>
    <row r="7" spans="1:17" s="2" customFormat="1" ht="72" customHeight="1">
      <c r="A7" s="13"/>
      <c r="B7" s="14"/>
      <c r="C7" s="15" t="s">
        <v>54</v>
      </c>
      <c r="D7" s="15" t="s">
        <v>55</v>
      </c>
      <c r="E7" s="15" t="s">
        <v>56</v>
      </c>
      <c r="F7" s="14" t="s">
        <v>23</v>
      </c>
      <c r="G7" s="18"/>
      <c r="H7" s="14"/>
      <c r="I7" s="14"/>
      <c r="J7" s="14"/>
      <c r="K7" s="14"/>
      <c r="L7" s="14"/>
      <c r="M7" s="14"/>
      <c r="N7" s="29"/>
      <c r="O7" s="29"/>
      <c r="P7" s="30"/>
      <c r="Q7" s="44"/>
    </row>
    <row r="8" spans="1:17" s="2" customFormat="1" ht="72" customHeight="1">
      <c r="A8" s="13"/>
      <c r="B8" s="14"/>
      <c r="C8" s="15" t="s">
        <v>57</v>
      </c>
      <c r="D8" s="16" t="s">
        <v>46</v>
      </c>
      <c r="E8" s="15" t="s">
        <v>58</v>
      </c>
      <c r="F8" s="14" t="s">
        <v>48</v>
      </c>
      <c r="G8" s="18"/>
      <c r="H8" s="14"/>
      <c r="I8" s="14"/>
      <c r="J8" s="14"/>
      <c r="K8" s="14"/>
      <c r="L8" s="14"/>
      <c r="M8" s="14"/>
      <c r="N8" s="29"/>
      <c r="O8" s="29"/>
      <c r="P8" s="30"/>
      <c r="Q8" s="44"/>
    </row>
    <row r="9" spans="1:17" s="2" customFormat="1" ht="72" customHeight="1">
      <c r="A9" s="13"/>
      <c r="B9" s="14"/>
      <c r="C9" s="15" t="s">
        <v>59</v>
      </c>
      <c r="D9" s="15" t="s">
        <v>60</v>
      </c>
      <c r="E9" s="15" t="s">
        <v>61</v>
      </c>
      <c r="F9" s="14" t="s">
        <v>48</v>
      </c>
      <c r="G9" s="18"/>
      <c r="H9" s="14"/>
      <c r="I9" s="14"/>
      <c r="J9" s="14"/>
      <c r="K9" s="14"/>
      <c r="L9" s="14"/>
      <c r="M9" s="14"/>
      <c r="N9" s="31"/>
      <c r="O9" s="31"/>
      <c r="P9" s="32"/>
      <c r="Q9" s="45"/>
    </row>
    <row r="10" spans="1:17" s="2" customFormat="1" ht="58.5" customHeight="1">
      <c r="A10" s="13">
        <v>4</v>
      </c>
      <c r="B10" s="14" t="s">
        <v>62</v>
      </c>
      <c r="C10" s="14" t="s">
        <v>63</v>
      </c>
      <c r="D10" s="14" t="s">
        <v>64</v>
      </c>
      <c r="E10" s="15" t="s">
        <v>65</v>
      </c>
      <c r="F10" s="14" t="s">
        <v>48</v>
      </c>
      <c r="G10" s="17" t="s">
        <v>66</v>
      </c>
      <c r="H10" s="14" t="s">
        <v>25</v>
      </c>
      <c r="I10" s="14" t="s">
        <v>67</v>
      </c>
      <c r="J10" s="14" t="s">
        <v>68</v>
      </c>
      <c r="K10" s="14" t="s">
        <v>69</v>
      </c>
      <c r="L10" s="14" t="s">
        <v>70</v>
      </c>
      <c r="M10" s="14" t="s">
        <v>71</v>
      </c>
      <c r="N10" s="26">
        <f>19203+47862+10728+6097+23029+10988+6107+12591</f>
        <v>136605</v>
      </c>
      <c r="O10" s="27" t="s">
        <v>31</v>
      </c>
      <c r="P10" s="28" t="s">
        <v>32</v>
      </c>
      <c r="Q10" s="43" t="s">
        <v>33</v>
      </c>
    </row>
    <row r="11" spans="1:17" s="2" customFormat="1" ht="58.5" customHeight="1">
      <c r="A11" s="13"/>
      <c r="B11" s="14"/>
      <c r="C11" s="14" t="s">
        <v>72</v>
      </c>
      <c r="D11" s="14" t="s">
        <v>73</v>
      </c>
      <c r="E11" s="15" t="s">
        <v>74</v>
      </c>
      <c r="F11" s="14" t="s">
        <v>48</v>
      </c>
      <c r="G11" s="18"/>
      <c r="H11" s="14"/>
      <c r="I11" s="14"/>
      <c r="J11" s="14"/>
      <c r="K11" s="14"/>
      <c r="L11" s="14"/>
      <c r="M11" s="14"/>
      <c r="N11" s="29"/>
      <c r="O11" s="29"/>
      <c r="P11" s="30"/>
      <c r="Q11" s="44"/>
    </row>
    <row r="12" spans="1:17" s="2" customFormat="1" ht="58.5" customHeight="1">
      <c r="A12" s="13"/>
      <c r="B12" s="14"/>
      <c r="C12" s="14" t="s">
        <v>75</v>
      </c>
      <c r="D12" s="14" t="s">
        <v>76</v>
      </c>
      <c r="E12" s="15" t="s">
        <v>77</v>
      </c>
      <c r="F12" s="14" t="s">
        <v>23</v>
      </c>
      <c r="G12" s="18"/>
      <c r="H12" s="14"/>
      <c r="I12" s="14"/>
      <c r="J12" s="14"/>
      <c r="K12" s="14"/>
      <c r="L12" s="14"/>
      <c r="M12" s="14"/>
      <c r="N12" s="29"/>
      <c r="O12" s="29"/>
      <c r="P12" s="30"/>
      <c r="Q12" s="44"/>
    </row>
    <row r="13" spans="1:17" s="2" customFormat="1" ht="58.5" customHeight="1">
      <c r="A13" s="13"/>
      <c r="B13" s="14"/>
      <c r="C13" s="14" t="s">
        <v>78</v>
      </c>
      <c r="D13" s="14" t="s">
        <v>73</v>
      </c>
      <c r="E13" s="15" t="s">
        <v>79</v>
      </c>
      <c r="F13" s="14" t="s">
        <v>48</v>
      </c>
      <c r="G13" s="18"/>
      <c r="H13" s="14"/>
      <c r="I13" s="14"/>
      <c r="J13" s="14"/>
      <c r="K13" s="14"/>
      <c r="L13" s="14"/>
      <c r="M13" s="14"/>
      <c r="N13" s="29"/>
      <c r="O13" s="29"/>
      <c r="P13" s="30"/>
      <c r="Q13" s="44"/>
    </row>
    <row r="14" spans="1:17" s="2" customFormat="1" ht="58.5" customHeight="1">
      <c r="A14" s="13"/>
      <c r="B14" s="14"/>
      <c r="C14" s="14" t="s">
        <v>80</v>
      </c>
      <c r="D14" s="14" t="s">
        <v>73</v>
      </c>
      <c r="E14" s="15" t="s">
        <v>81</v>
      </c>
      <c r="F14" s="14" t="s">
        <v>48</v>
      </c>
      <c r="G14" s="18"/>
      <c r="H14" s="14"/>
      <c r="I14" s="14"/>
      <c r="J14" s="14"/>
      <c r="K14" s="14"/>
      <c r="L14" s="14"/>
      <c r="M14" s="14"/>
      <c r="N14" s="29"/>
      <c r="O14" s="29"/>
      <c r="P14" s="30"/>
      <c r="Q14" s="44"/>
    </row>
    <row r="15" spans="1:17" s="2" customFormat="1" ht="58.5" customHeight="1">
      <c r="A15" s="13"/>
      <c r="B15" s="14"/>
      <c r="C15" s="14" t="s">
        <v>82</v>
      </c>
      <c r="D15" s="14" t="s">
        <v>76</v>
      </c>
      <c r="E15" s="15" t="s">
        <v>83</v>
      </c>
      <c r="F15" s="14" t="s">
        <v>23</v>
      </c>
      <c r="G15" s="18"/>
      <c r="H15" s="14"/>
      <c r="I15" s="14"/>
      <c r="J15" s="14"/>
      <c r="K15" s="14"/>
      <c r="L15" s="14"/>
      <c r="M15" s="14"/>
      <c r="N15" s="29"/>
      <c r="O15" s="29"/>
      <c r="P15" s="30"/>
      <c r="Q15" s="44"/>
    </row>
    <row r="16" spans="1:17" s="2" customFormat="1" ht="58.5" customHeight="1">
      <c r="A16" s="13"/>
      <c r="B16" s="14"/>
      <c r="C16" s="14" t="s">
        <v>84</v>
      </c>
      <c r="D16" s="14" t="s">
        <v>76</v>
      </c>
      <c r="E16" s="15" t="s">
        <v>85</v>
      </c>
      <c r="F16" s="14" t="s">
        <v>23</v>
      </c>
      <c r="G16" s="18"/>
      <c r="H16" s="14"/>
      <c r="I16" s="14"/>
      <c r="J16" s="14"/>
      <c r="K16" s="14"/>
      <c r="L16" s="14"/>
      <c r="M16" s="14"/>
      <c r="N16" s="31"/>
      <c r="O16" s="31"/>
      <c r="P16" s="32"/>
      <c r="Q16" s="45"/>
    </row>
    <row r="17" spans="1:17" s="2" customFormat="1" ht="58.5" customHeight="1">
      <c r="A17" s="13">
        <v>5</v>
      </c>
      <c r="B17" s="14" t="s">
        <v>86</v>
      </c>
      <c r="C17" s="14" t="s">
        <v>87</v>
      </c>
      <c r="D17" s="14" t="s">
        <v>88</v>
      </c>
      <c r="E17" s="14" t="s">
        <v>89</v>
      </c>
      <c r="F17" s="14" t="s">
        <v>48</v>
      </c>
      <c r="G17" s="17" t="s">
        <v>90</v>
      </c>
      <c r="H17" s="14" t="s">
        <v>91</v>
      </c>
      <c r="I17" s="14" t="s">
        <v>92</v>
      </c>
      <c r="J17" s="14" t="s">
        <v>93</v>
      </c>
      <c r="K17" s="14" t="s">
        <v>94</v>
      </c>
      <c r="L17" s="14" t="s">
        <v>95</v>
      </c>
      <c r="M17" s="14" t="s">
        <v>96</v>
      </c>
      <c r="N17" s="26">
        <f>13949+21970+10603+10212+10605</f>
        <v>67339</v>
      </c>
      <c r="O17" s="27" t="s">
        <v>31</v>
      </c>
      <c r="P17" s="28" t="s">
        <v>32</v>
      </c>
      <c r="Q17" s="43" t="s">
        <v>33</v>
      </c>
    </row>
    <row r="18" spans="1:17" s="2" customFormat="1" ht="58.5" customHeight="1">
      <c r="A18" s="13"/>
      <c r="B18" s="14"/>
      <c r="C18" s="14" t="s">
        <v>97</v>
      </c>
      <c r="D18" s="14" t="s">
        <v>98</v>
      </c>
      <c r="E18" s="14" t="s">
        <v>99</v>
      </c>
      <c r="F18" s="14" t="s">
        <v>48</v>
      </c>
      <c r="G18" s="18"/>
      <c r="H18" s="14"/>
      <c r="I18" s="14"/>
      <c r="J18" s="14"/>
      <c r="K18" s="14"/>
      <c r="L18" s="14"/>
      <c r="M18" s="14"/>
      <c r="N18" s="29"/>
      <c r="O18" s="29"/>
      <c r="P18" s="30"/>
      <c r="Q18" s="44"/>
    </row>
    <row r="19" spans="1:17" s="2" customFormat="1" ht="58.5" customHeight="1">
      <c r="A19" s="13"/>
      <c r="B19" s="14"/>
      <c r="C19" s="14" t="s">
        <v>100</v>
      </c>
      <c r="D19" s="14" t="s">
        <v>98</v>
      </c>
      <c r="E19" s="14" t="s">
        <v>101</v>
      </c>
      <c r="F19" s="14" t="s">
        <v>48</v>
      </c>
      <c r="G19" s="18"/>
      <c r="H19" s="14"/>
      <c r="I19" s="14"/>
      <c r="J19" s="14"/>
      <c r="K19" s="14"/>
      <c r="L19" s="14"/>
      <c r="M19" s="14"/>
      <c r="N19" s="29"/>
      <c r="O19" s="29"/>
      <c r="P19" s="30"/>
      <c r="Q19" s="44"/>
    </row>
    <row r="20" spans="1:17" s="3" customFormat="1" ht="58.5" customHeight="1">
      <c r="A20" s="13"/>
      <c r="B20" s="14"/>
      <c r="C20" s="14" t="s">
        <v>102</v>
      </c>
      <c r="D20" s="14" t="s">
        <v>98</v>
      </c>
      <c r="E20" s="14" t="s">
        <v>103</v>
      </c>
      <c r="F20" s="14" t="s">
        <v>48</v>
      </c>
      <c r="G20" s="18"/>
      <c r="H20" s="14"/>
      <c r="I20" s="14"/>
      <c r="J20" s="14"/>
      <c r="K20" s="14"/>
      <c r="L20" s="14"/>
      <c r="M20" s="14"/>
      <c r="N20" s="31"/>
      <c r="O20" s="31"/>
      <c r="P20" s="32"/>
      <c r="Q20" s="45"/>
    </row>
    <row r="21" spans="1:17" s="2" customFormat="1" ht="66.75" customHeight="1">
      <c r="A21" s="13">
        <v>6</v>
      </c>
      <c r="B21" s="14" t="s">
        <v>104</v>
      </c>
      <c r="C21" s="14" t="s">
        <v>105</v>
      </c>
      <c r="D21" s="14" t="s">
        <v>106</v>
      </c>
      <c r="E21" s="14" t="s">
        <v>107</v>
      </c>
      <c r="F21" s="14" t="s">
        <v>23</v>
      </c>
      <c r="G21" s="17" t="s">
        <v>108</v>
      </c>
      <c r="H21" s="14" t="s">
        <v>109</v>
      </c>
      <c r="I21" s="14" t="s">
        <v>110</v>
      </c>
      <c r="J21" s="14" t="s">
        <v>111</v>
      </c>
      <c r="K21" s="14" t="s">
        <v>112</v>
      </c>
      <c r="L21" s="14" t="s">
        <v>113</v>
      </c>
      <c r="M21" s="14" t="s">
        <v>114</v>
      </c>
      <c r="N21" s="26">
        <f>19492+52650+19392+19043+9794+10292+10581+11080</f>
        <v>152324</v>
      </c>
      <c r="O21" s="27" t="s">
        <v>31</v>
      </c>
      <c r="P21" s="28" t="s">
        <v>32</v>
      </c>
      <c r="Q21" s="43" t="s">
        <v>33</v>
      </c>
    </row>
    <row r="22" spans="1:17" s="2" customFormat="1" ht="61.5" customHeight="1">
      <c r="A22" s="13"/>
      <c r="B22" s="14"/>
      <c r="C22" s="14" t="s">
        <v>115</v>
      </c>
      <c r="D22" s="14" t="s">
        <v>116</v>
      </c>
      <c r="E22" s="14" t="s">
        <v>117</v>
      </c>
      <c r="F22" s="14"/>
      <c r="G22" s="18"/>
      <c r="H22" s="14"/>
      <c r="I22" s="14"/>
      <c r="J22" s="14"/>
      <c r="K22" s="14"/>
      <c r="L22" s="14"/>
      <c r="M22" s="14"/>
      <c r="N22" s="29"/>
      <c r="O22" s="29"/>
      <c r="P22" s="30"/>
      <c r="Q22" s="44"/>
    </row>
    <row r="23" spans="1:17" s="2" customFormat="1" ht="61.5" customHeight="1">
      <c r="A23" s="13"/>
      <c r="B23" s="14"/>
      <c r="C23" s="14" t="s">
        <v>118</v>
      </c>
      <c r="D23" s="14" t="s">
        <v>119</v>
      </c>
      <c r="E23" s="14" t="s">
        <v>120</v>
      </c>
      <c r="F23" s="14"/>
      <c r="G23" s="18"/>
      <c r="H23" s="14"/>
      <c r="I23" s="14"/>
      <c r="J23" s="14"/>
      <c r="K23" s="14"/>
      <c r="L23" s="14"/>
      <c r="M23" s="14"/>
      <c r="N23" s="29"/>
      <c r="O23" s="29"/>
      <c r="P23" s="30"/>
      <c r="Q23" s="44"/>
    </row>
    <row r="24" spans="1:17" s="2" customFormat="1" ht="61.5" customHeight="1">
      <c r="A24" s="13"/>
      <c r="B24" s="14"/>
      <c r="C24" s="14" t="s">
        <v>121</v>
      </c>
      <c r="D24" s="14" t="s">
        <v>122</v>
      </c>
      <c r="E24" s="14" t="s">
        <v>123</v>
      </c>
      <c r="F24" s="14"/>
      <c r="G24" s="18"/>
      <c r="H24" s="14"/>
      <c r="I24" s="14"/>
      <c r="J24" s="14"/>
      <c r="K24" s="14"/>
      <c r="L24" s="14"/>
      <c r="M24" s="14"/>
      <c r="N24" s="29"/>
      <c r="O24" s="29"/>
      <c r="P24" s="30"/>
      <c r="Q24" s="44"/>
    </row>
    <row r="25" spans="1:17" s="2" customFormat="1" ht="61.5" customHeight="1">
      <c r="A25" s="13"/>
      <c r="B25" s="14"/>
      <c r="C25" s="14" t="s">
        <v>124</v>
      </c>
      <c r="D25" s="14" t="s">
        <v>125</v>
      </c>
      <c r="E25" s="14" t="s">
        <v>126</v>
      </c>
      <c r="F25" s="14"/>
      <c r="G25" s="18"/>
      <c r="H25" s="14"/>
      <c r="I25" s="14"/>
      <c r="J25" s="14"/>
      <c r="K25" s="14"/>
      <c r="L25" s="14"/>
      <c r="M25" s="14"/>
      <c r="N25" s="29"/>
      <c r="O25" s="29"/>
      <c r="P25" s="30"/>
      <c r="Q25" s="44"/>
    </row>
    <row r="26" spans="1:17" s="2" customFormat="1" ht="61.5" customHeight="1">
      <c r="A26" s="13"/>
      <c r="B26" s="14"/>
      <c r="C26" s="14" t="s">
        <v>127</v>
      </c>
      <c r="D26" s="14" t="s">
        <v>128</v>
      </c>
      <c r="E26" s="14" t="s">
        <v>129</v>
      </c>
      <c r="F26" s="14"/>
      <c r="G26" s="18"/>
      <c r="H26" s="14"/>
      <c r="I26" s="14"/>
      <c r="J26" s="14"/>
      <c r="K26" s="14"/>
      <c r="L26" s="14"/>
      <c r="M26" s="14"/>
      <c r="N26" s="29"/>
      <c r="O26" s="29"/>
      <c r="P26" s="30"/>
      <c r="Q26" s="44"/>
    </row>
    <row r="27" spans="1:17" s="2" customFormat="1" ht="61.5" customHeight="1">
      <c r="A27" s="13"/>
      <c r="B27" s="14"/>
      <c r="C27" s="14" t="s">
        <v>75</v>
      </c>
      <c r="D27" s="14" t="s">
        <v>130</v>
      </c>
      <c r="E27" s="14" t="s">
        <v>131</v>
      </c>
      <c r="F27" s="14"/>
      <c r="G27" s="18"/>
      <c r="H27" s="14"/>
      <c r="I27" s="14"/>
      <c r="J27" s="14"/>
      <c r="K27" s="14"/>
      <c r="L27" s="14"/>
      <c r="M27" s="14"/>
      <c r="N27" s="31"/>
      <c r="O27" s="31"/>
      <c r="P27" s="32"/>
      <c r="Q27" s="45"/>
    </row>
    <row r="28" spans="1:17" s="2" customFormat="1" ht="61.5" customHeight="1">
      <c r="A28" s="14">
        <v>7</v>
      </c>
      <c r="B28" s="14" t="s">
        <v>132</v>
      </c>
      <c r="C28" s="14" t="s">
        <v>87</v>
      </c>
      <c r="D28" s="14" t="s">
        <v>133</v>
      </c>
      <c r="E28" s="14" t="s">
        <v>134</v>
      </c>
      <c r="F28" s="14" t="s">
        <v>23</v>
      </c>
      <c r="G28" s="17" t="s">
        <v>135</v>
      </c>
      <c r="H28" s="14" t="s">
        <v>136</v>
      </c>
      <c r="I28" s="14" t="s">
        <v>137</v>
      </c>
      <c r="J28" s="14" t="s">
        <v>138</v>
      </c>
      <c r="K28" s="14" t="s">
        <v>139</v>
      </c>
      <c r="L28" s="14" t="s">
        <v>52</v>
      </c>
      <c r="M28" s="14" t="s">
        <v>140</v>
      </c>
      <c r="N28" s="26">
        <f>12180+20730+12254+8479+7936</f>
        <v>61579</v>
      </c>
      <c r="O28" s="27" t="s">
        <v>31</v>
      </c>
      <c r="P28" s="28" t="s">
        <v>32</v>
      </c>
      <c r="Q28" s="43" t="s">
        <v>33</v>
      </c>
    </row>
    <row r="29" spans="1:17" s="2" customFormat="1" ht="61.5" customHeight="1">
      <c r="A29" s="13"/>
      <c r="B29" s="14"/>
      <c r="C29" s="14" t="s">
        <v>97</v>
      </c>
      <c r="D29" s="14" t="s">
        <v>141</v>
      </c>
      <c r="E29" s="14" t="s">
        <v>142</v>
      </c>
      <c r="F29" s="14" t="s">
        <v>23</v>
      </c>
      <c r="G29" s="18"/>
      <c r="H29" s="14"/>
      <c r="I29" s="14"/>
      <c r="J29" s="14"/>
      <c r="K29" s="14"/>
      <c r="L29" s="14"/>
      <c r="M29" s="14"/>
      <c r="N29" s="29"/>
      <c r="O29" s="29"/>
      <c r="P29" s="30"/>
      <c r="Q29" s="44"/>
    </row>
    <row r="30" spans="1:17" s="2" customFormat="1" ht="61.5" customHeight="1">
      <c r="A30" s="13"/>
      <c r="B30" s="14"/>
      <c r="C30" s="14" t="s">
        <v>100</v>
      </c>
      <c r="D30" s="14" t="s">
        <v>73</v>
      </c>
      <c r="E30" s="14" t="s">
        <v>143</v>
      </c>
      <c r="F30" s="14" t="s">
        <v>23</v>
      </c>
      <c r="G30" s="18"/>
      <c r="H30" s="14"/>
      <c r="I30" s="14"/>
      <c r="J30" s="14"/>
      <c r="K30" s="14"/>
      <c r="L30" s="14"/>
      <c r="M30" s="14"/>
      <c r="N30" s="29"/>
      <c r="O30" s="29"/>
      <c r="P30" s="30"/>
      <c r="Q30" s="44"/>
    </row>
    <row r="31" spans="1:17" s="2" customFormat="1" ht="61.5" customHeight="1">
      <c r="A31" s="13"/>
      <c r="B31" s="14"/>
      <c r="C31" s="14" t="s">
        <v>144</v>
      </c>
      <c r="D31" s="14" t="s">
        <v>73</v>
      </c>
      <c r="E31" s="14" t="s">
        <v>145</v>
      </c>
      <c r="F31" s="14" t="s">
        <v>23</v>
      </c>
      <c r="G31" s="18"/>
      <c r="H31" s="14"/>
      <c r="I31" s="14"/>
      <c r="J31" s="14"/>
      <c r="K31" s="14"/>
      <c r="L31" s="14"/>
      <c r="M31" s="14"/>
      <c r="N31" s="31"/>
      <c r="O31" s="31"/>
      <c r="P31" s="32"/>
      <c r="Q31" s="45"/>
    </row>
    <row r="32" spans="1:17" s="4" customFormat="1" ht="61.5" customHeight="1">
      <c r="A32" s="15">
        <v>8</v>
      </c>
      <c r="B32" s="15" t="s">
        <v>146</v>
      </c>
      <c r="C32" s="15" t="s">
        <v>147</v>
      </c>
      <c r="D32" s="15" t="s">
        <v>148</v>
      </c>
      <c r="E32" s="15" t="s">
        <v>149</v>
      </c>
      <c r="F32" s="14" t="s">
        <v>23</v>
      </c>
      <c r="G32" s="15" t="s">
        <v>150</v>
      </c>
      <c r="H32" s="15" t="s">
        <v>151</v>
      </c>
      <c r="I32" s="15" t="s">
        <v>152</v>
      </c>
      <c r="J32" s="15" t="s">
        <v>153</v>
      </c>
      <c r="K32" s="15" t="s">
        <v>154</v>
      </c>
      <c r="L32" s="15" t="s">
        <v>155</v>
      </c>
      <c r="M32" s="15" t="s">
        <v>156</v>
      </c>
      <c r="N32" s="24">
        <f>25148+79142</f>
        <v>104290</v>
      </c>
      <c r="O32" s="24" t="s">
        <v>31</v>
      </c>
      <c r="P32" s="25" t="s">
        <v>32</v>
      </c>
      <c r="Q32" s="42" t="s">
        <v>33</v>
      </c>
    </row>
    <row r="33" spans="1:17" s="4" customFormat="1" ht="61.5" customHeight="1">
      <c r="A33" s="15">
        <v>9</v>
      </c>
      <c r="B33" s="15" t="s">
        <v>157</v>
      </c>
      <c r="C33" s="15" t="s">
        <v>158</v>
      </c>
      <c r="D33" s="15" t="s">
        <v>98</v>
      </c>
      <c r="E33" s="15" t="s">
        <v>159</v>
      </c>
      <c r="F33" s="15" t="s">
        <v>23</v>
      </c>
      <c r="G33" s="19" t="s">
        <v>160</v>
      </c>
      <c r="H33" s="15" t="s">
        <v>161</v>
      </c>
      <c r="I33" s="15" t="s">
        <v>162</v>
      </c>
      <c r="J33" s="15" t="s">
        <v>111</v>
      </c>
      <c r="K33" s="15" t="s">
        <v>163</v>
      </c>
      <c r="L33" s="15" t="s">
        <v>164</v>
      </c>
      <c r="M33" s="15" t="s">
        <v>165</v>
      </c>
      <c r="N33" s="27">
        <f>16558+17633+29263+16547+16547</f>
        <v>96548</v>
      </c>
      <c r="O33" s="27" t="s">
        <v>31</v>
      </c>
      <c r="P33" s="28" t="s">
        <v>32</v>
      </c>
      <c r="Q33" s="43" t="s">
        <v>33</v>
      </c>
    </row>
    <row r="34" spans="1:17" s="4" customFormat="1" ht="61.5" customHeight="1">
      <c r="A34" s="15"/>
      <c r="B34" s="15"/>
      <c r="C34" s="15" t="s">
        <v>166</v>
      </c>
      <c r="D34" s="15" t="s">
        <v>167</v>
      </c>
      <c r="E34" s="15" t="s">
        <v>168</v>
      </c>
      <c r="F34" s="15" t="s">
        <v>23</v>
      </c>
      <c r="G34" s="19"/>
      <c r="H34" s="15"/>
      <c r="I34" s="15"/>
      <c r="J34" s="15"/>
      <c r="K34" s="15"/>
      <c r="L34" s="15"/>
      <c r="M34" s="15"/>
      <c r="N34" s="33"/>
      <c r="O34" s="33"/>
      <c r="P34" s="34"/>
      <c r="Q34" s="46"/>
    </row>
    <row r="35" spans="1:17" s="4" customFormat="1" ht="61.5" customHeight="1">
      <c r="A35" s="15"/>
      <c r="B35" s="15"/>
      <c r="C35" s="15" t="s">
        <v>169</v>
      </c>
      <c r="D35" s="15" t="s">
        <v>98</v>
      </c>
      <c r="E35" s="15" t="s">
        <v>170</v>
      </c>
      <c r="F35" s="15" t="s">
        <v>23</v>
      </c>
      <c r="G35" s="19"/>
      <c r="H35" s="15"/>
      <c r="I35" s="15"/>
      <c r="J35" s="15"/>
      <c r="K35" s="15"/>
      <c r="L35" s="15"/>
      <c r="M35" s="15"/>
      <c r="N35" s="33"/>
      <c r="O35" s="33"/>
      <c r="P35" s="34"/>
      <c r="Q35" s="46"/>
    </row>
    <row r="36" spans="1:17" s="4" customFormat="1" ht="61.5" customHeight="1">
      <c r="A36" s="15"/>
      <c r="B36" s="15"/>
      <c r="C36" s="15" t="s">
        <v>171</v>
      </c>
      <c r="D36" s="15" t="s">
        <v>98</v>
      </c>
      <c r="E36" s="15" t="s">
        <v>172</v>
      </c>
      <c r="F36" s="15" t="s">
        <v>23</v>
      </c>
      <c r="G36" s="19"/>
      <c r="H36" s="15"/>
      <c r="I36" s="15"/>
      <c r="J36" s="15"/>
      <c r="K36" s="15"/>
      <c r="L36" s="15"/>
      <c r="M36" s="15"/>
      <c r="N36" s="35"/>
      <c r="O36" s="35"/>
      <c r="P36" s="36"/>
      <c r="Q36" s="47"/>
    </row>
    <row r="37" spans="1:17" s="2" customFormat="1" ht="61.5" customHeight="1">
      <c r="A37" s="13">
        <v>10</v>
      </c>
      <c r="B37" s="14" t="s">
        <v>173</v>
      </c>
      <c r="C37" s="15" t="s">
        <v>174</v>
      </c>
      <c r="D37" s="14" t="s">
        <v>175</v>
      </c>
      <c r="E37" s="14" t="s">
        <v>176</v>
      </c>
      <c r="F37" s="14" t="s">
        <v>23</v>
      </c>
      <c r="G37" s="17" t="s">
        <v>177</v>
      </c>
      <c r="H37" s="14" t="s">
        <v>178</v>
      </c>
      <c r="I37" s="14" t="s">
        <v>179</v>
      </c>
      <c r="J37" s="14" t="s">
        <v>180</v>
      </c>
      <c r="K37" s="14" t="s">
        <v>181</v>
      </c>
      <c r="L37" s="14" t="s">
        <v>113</v>
      </c>
      <c r="M37" s="14" t="s">
        <v>182</v>
      </c>
      <c r="N37" s="26">
        <f>19001+28300+18841+16681+22202+41700+15404+16807+19001+47070+16241+46433</f>
        <v>307681</v>
      </c>
      <c r="O37" s="27" t="s">
        <v>31</v>
      </c>
      <c r="P37" s="28" t="s">
        <v>32</v>
      </c>
      <c r="Q37" s="43" t="s">
        <v>33</v>
      </c>
    </row>
    <row r="38" spans="1:17" s="2" customFormat="1" ht="61.5" customHeight="1">
      <c r="A38" s="13"/>
      <c r="B38" s="14"/>
      <c r="C38" s="15" t="s">
        <v>183</v>
      </c>
      <c r="D38" s="14" t="s">
        <v>184</v>
      </c>
      <c r="E38" s="15" t="s">
        <v>185</v>
      </c>
      <c r="F38" s="14" t="s">
        <v>23</v>
      </c>
      <c r="G38" s="18"/>
      <c r="H38" s="14"/>
      <c r="I38" s="14"/>
      <c r="J38" s="14"/>
      <c r="K38" s="14"/>
      <c r="L38" s="14"/>
      <c r="M38" s="14"/>
      <c r="N38" s="29"/>
      <c r="O38" s="29"/>
      <c r="P38" s="30"/>
      <c r="Q38" s="44"/>
    </row>
    <row r="39" spans="1:17" s="2" customFormat="1" ht="61.5" customHeight="1">
      <c r="A39" s="13"/>
      <c r="B39" s="14"/>
      <c r="C39" s="15" t="s">
        <v>186</v>
      </c>
      <c r="D39" s="14" t="s">
        <v>187</v>
      </c>
      <c r="E39" s="15" t="s">
        <v>188</v>
      </c>
      <c r="F39" s="14" t="s">
        <v>23</v>
      </c>
      <c r="G39" s="18"/>
      <c r="H39" s="14"/>
      <c r="I39" s="14"/>
      <c r="J39" s="14"/>
      <c r="K39" s="14"/>
      <c r="L39" s="14"/>
      <c r="M39" s="14"/>
      <c r="N39" s="29"/>
      <c r="O39" s="29"/>
      <c r="P39" s="30"/>
      <c r="Q39" s="44"/>
    </row>
    <row r="40" spans="1:17" s="2" customFormat="1" ht="61.5" customHeight="1">
      <c r="A40" s="13"/>
      <c r="B40" s="14"/>
      <c r="C40" s="15" t="s">
        <v>54</v>
      </c>
      <c r="D40" s="14" t="s">
        <v>175</v>
      </c>
      <c r="E40" s="15" t="s">
        <v>189</v>
      </c>
      <c r="F40" s="14" t="s">
        <v>23</v>
      </c>
      <c r="G40" s="18"/>
      <c r="H40" s="14"/>
      <c r="I40" s="14"/>
      <c r="J40" s="14"/>
      <c r="K40" s="14"/>
      <c r="L40" s="14"/>
      <c r="M40" s="14"/>
      <c r="N40" s="29"/>
      <c r="O40" s="29"/>
      <c r="P40" s="30"/>
      <c r="Q40" s="44"/>
    </row>
    <row r="41" spans="1:17" s="2" customFormat="1" ht="61.5" customHeight="1">
      <c r="A41" s="13"/>
      <c r="B41" s="14"/>
      <c r="C41" s="15" t="s">
        <v>190</v>
      </c>
      <c r="D41" s="14" t="s">
        <v>46</v>
      </c>
      <c r="E41" s="15" t="s">
        <v>191</v>
      </c>
      <c r="F41" s="14" t="s">
        <v>23</v>
      </c>
      <c r="G41" s="18"/>
      <c r="H41" s="14"/>
      <c r="I41" s="14"/>
      <c r="J41" s="14"/>
      <c r="K41" s="14"/>
      <c r="L41" s="14"/>
      <c r="M41" s="14"/>
      <c r="N41" s="29"/>
      <c r="O41" s="29"/>
      <c r="P41" s="30"/>
      <c r="Q41" s="44"/>
    </row>
    <row r="42" spans="1:17" s="2" customFormat="1" ht="61.5" customHeight="1">
      <c r="A42" s="13"/>
      <c r="B42" s="14"/>
      <c r="C42" s="15" t="s">
        <v>192</v>
      </c>
      <c r="D42" s="14" t="s">
        <v>141</v>
      </c>
      <c r="E42" s="15" t="s">
        <v>193</v>
      </c>
      <c r="F42" s="14" t="s">
        <v>23</v>
      </c>
      <c r="G42" s="18"/>
      <c r="H42" s="14"/>
      <c r="I42" s="14"/>
      <c r="J42" s="14"/>
      <c r="K42" s="14"/>
      <c r="L42" s="14"/>
      <c r="M42" s="14"/>
      <c r="N42" s="29"/>
      <c r="O42" s="29"/>
      <c r="P42" s="30"/>
      <c r="Q42" s="44"/>
    </row>
    <row r="43" spans="1:17" s="2" customFormat="1" ht="61.5" customHeight="1">
      <c r="A43" s="13"/>
      <c r="B43" s="14"/>
      <c r="C43" s="15" t="s">
        <v>194</v>
      </c>
      <c r="D43" s="14" t="s">
        <v>175</v>
      </c>
      <c r="E43" s="15" t="s">
        <v>195</v>
      </c>
      <c r="F43" s="14" t="s">
        <v>23</v>
      </c>
      <c r="G43" s="18"/>
      <c r="H43" s="14"/>
      <c r="I43" s="14"/>
      <c r="J43" s="14"/>
      <c r="K43" s="14"/>
      <c r="L43" s="14"/>
      <c r="M43" s="14"/>
      <c r="N43" s="29"/>
      <c r="O43" s="29"/>
      <c r="P43" s="30"/>
      <c r="Q43" s="44"/>
    </row>
    <row r="44" spans="1:17" s="2" customFormat="1" ht="61.5" customHeight="1">
      <c r="A44" s="13"/>
      <c r="B44" s="14"/>
      <c r="C44" s="15" t="s">
        <v>196</v>
      </c>
      <c r="D44" s="14" t="s">
        <v>197</v>
      </c>
      <c r="E44" s="15" t="s">
        <v>198</v>
      </c>
      <c r="F44" s="14" t="s">
        <v>23</v>
      </c>
      <c r="G44" s="18"/>
      <c r="H44" s="14"/>
      <c r="I44" s="14"/>
      <c r="J44" s="14"/>
      <c r="K44" s="14"/>
      <c r="L44" s="14"/>
      <c r="M44" s="14"/>
      <c r="N44" s="29"/>
      <c r="O44" s="29"/>
      <c r="P44" s="30"/>
      <c r="Q44" s="44"/>
    </row>
    <row r="45" spans="1:17" s="2" customFormat="1" ht="61.5" customHeight="1">
      <c r="A45" s="13"/>
      <c r="B45" s="14"/>
      <c r="C45" s="15" t="s">
        <v>199</v>
      </c>
      <c r="D45" s="14" t="s">
        <v>197</v>
      </c>
      <c r="E45" s="15" t="s">
        <v>200</v>
      </c>
      <c r="F45" s="14" t="s">
        <v>23</v>
      </c>
      <c r="G45" s="18"/>
      <c r="H45" s="14"/>
      <c r="I45" s="14"/>
      <c r="J45" s="14"/>
      <c r="K45" s="14"/>
      <c r="L45" s="14"/>
      <c r="M45" s="14"/>
      <c r="N45" s="31"/>
      <c r="O45" s="31"/>
      <c r="P45" s="32"/>
      <c r="Q45" s="45"/>
    </row>
    <row r="46" spans="1:17" s="2" customFormat="1" ht="61.5" customHeight="1">
      <c r="A46" s="14">
        <v>11</v>
      </c>
      <c r="B46" s="14" t="s">
        <v>201</v>
      </c>
      <c r="C46" s="14" t="s">
        <v>87</v>
      </c>
      <c r="D46" s="14" t="s">
        <v>202</v>
      </c>
      <c r="E46" s="14" t="s">
        <v>203</v>
      </c>
      <c r="F46" s="14" t="s">
        <v>23</v>
      </c>
      <c r="G46" s="17" t="s">
        <v>204</v>
      </c>
      <c r="H46" s="14" t="s">
        <v>205</v>
      </c>
      <c r="I46" s="14" t="s">
        <v>206</v>
      </c>
      <c r="J46" s="14" t="s">
        <v>207</v>
      </c>
      <c r="K46" s="14" t="s">
        <v>208</v>
      </c>
      <c r="L46" s="14" t="s">
        <v>209</v>
      </c>
      <c r="M46" s="14" t="s">
        <v>210</v>
      </c>
      <c r="N46" s="26">
        <f>14146+16175+6731</f>
        <v>37052</v>
      </c>
      <c r="O46" s="27" t="s">
        <v>31</v>
      </c>
      <c r="P46" s="28" t="s">
        <v>32</v>
      </c>
      <c r="Q46" s="43" t="s">
        <v>33</v>
      </c>
    </row>
    <row r="47" spans="1:17" s="2" customFormat="1" ht="61.5" customHeight="1">
      <c r="A47" s="13"/>
      <c r="B47" s="14"/>
      <c r="C47" s="14" t="s">
        <v>100</v>
      </c>
      <c r="D47" s="14" t="s">
        <v>60</v>
      </c>
      <c r="E47" s="14" t="s">
        <v>211</v>
      </c>
      <c r="F47" s="14" t="s">
        <v>23</v>
      </c>
      <c r="G47" s="18"/>
      <c r="H47" s="14"/>
      <c r="I47" s="14"/>
      <c r="J47" s="14"/>
      <c r="K47" s="14"/>
      <c r="L47" s="14"/>
      <c r="M47" s="14"/>
      <c r="N47" s="31"/>
      <c r="O47" s="31"/>
      <c r="P47" s="32"/>
      <c r="Q47" s="32"/>
    </row>
    <row r="48" spans="1:17" s="5" customFormat="1" ht="61.5" customHeight="1">
      <c r="A48" s="15">
        <v>12</v>
      </c>
      <c r="B48" s="15" t="s">
        <v>212</v>
      </c>
      <c r="C48" s="15" t="s">
        <v>87</v>
      </c>
      <c r="D48" s="15" t="s">
        <v>213</v>
      </c>
      <c r="E48" s="15" t="s">
        <v>214</v>
      </c>
      <c r="F48" s="14" t="s">
        <v>23</v>
      </c>
      <c r="G48" s="19" t="s">
        <v>215</v>
      </c>
      <c r="H48" s="15" t="s">
        <v>216</v>
      </c>
      <c r="I48" s="15" t="s">
        <v>217</v>
      </c>
      <c r="J48" s="15" t="s">
        <v>138</v>
      </c>
      <c r="K48" s="15" t="s">
        <v>218</v>
      </c>
      <c r="L48" s="15" t="s">
        <v>219</v>
      </c>
      <c r="M48" s="15" t="s">
        <v>220</v>
      </c>
      <c r="N48" s="27">
        <f>25398+14536+19760+14723</f>
        <v>74417</v>
      </c>
      <c r="O48" s="27" t="s">
        <v>31</v>
      </c>
      <c r="P48" s="28" t="s">
        <v>32</v>
      </c>
      <c r="Q48" s="43" t="s">
        <v>33</v>
      </c>
    </row>
    <row r="49" spans="1:17" s="5" customFormat="1" ht="61.5" customHeight="1">
      <c r="A49" s="15"/>
      <c r="B49" s="15"/>
      <c r="C49" s="15" t="s">
        <v>221</v>
      </c>
      <c r="D49" s="15" t="s">
        <v>213</v>
      </c>
      <c r="E49" s="15" t="s">
        <v>222</v>
      </c>
      <c r="F49" s="14" t="s">
        <v>23</v>
      </c>
      <c r="G49" s="19"/>
      <c r="H49" s="15"/>
      <c r="I49" s="15"/>
      <c r="J49" s="15"/>
      <c r="K49" s="15"/>
      <c r="L49" s="15"/>
      <c r="M49" s="15"/>
      <c r="N49" s="35"/>
      <c r="O49" s="35"/>
      <c r="P49" s="36"/>
      <c r="Q49" s="47"/>
    </row>
    <row r="50" spans="1:17" s="2" customFormat="1" ht="61.5" customHeight="1">
      <c r="A50" s="13">
        <v>13</v>
      </c>
      <c r="B50" s="14" t="s">
        <v>223</v>
      </c>
      <c r="C50" s="14" t="s">
        <v>35</v>
      </c>
      <c r="D50" s="14" t="s">
        <v>224</v>
      </c>
      <c r="E50" s="14" t="s">
        <v>225</v>
      </c>
      <c r="F50" s="14" t="s">
        <v>23</v>
      </c>
      <c r="G50" s="17" t="s">
        <v>226</v>
      </c>
      <c r="H50" s="14" t="s">
        <v>227</v>
      </c>
      <c r="I50" s="14" t="s">
        <v>228</v>
      </c>
      <c r="J50" s="14" t="s">
        <v>229</v>
      </c>
      <c r="K50" s="14" t="s">
        <v>230</v>
      </c>
      <c r="L50" s="14" t="s">
        <v>231</v>
      </c>
      <c r="M50" s="14" t="s">
        <v>232</v>
      </c>
      <c r="N50" s="23">
        <f>22875+13595</f>
        <v>36470</v>
      </c>
      <c r="O50" s="24" t="s">
        <v>31</v>
      </c>
      <c r="P50" s="25" t="s">
        <v>32</v>
      </c>
      <c r="Q50" s="42" t="s">
        <v>33</v>
      </c>
    </row>
    <row r="51" spans="1:17" s="2" customFormat="1" ht="42.75" customHeight="1">
      <c r="A51" s="13">
        <v>14</v>
      </c>
      <c r="B51" s="14" t="s">
        <v>233</v>
      </c>
      <c r="C51" s="14" t="s">
        <v>87</v>
      </c>
      <c r="D51" s="14" t="s">
        <v>234</v>
      </c>
      <c r="E51" s="14" t="s">
        <v>235</v>
      </c>
      <c r="F51" s="14" t="s">
        <v>48</v>
      </c>
      <c r="G51" s="17" t="s">
        <v>236</v>
      </c>
      <c r="H51" s="14" t="s">
        <v>237</v>
      </c>
      <c r="I51" s="14" t="s">
        <v>238</v>
      </c>
      <c r="J51" s="14" t="s">
        <v>68</v>
      </c>
      <c r="K51" s="14" t="s">
        <v>69</v>
      </c>
      <c r="L51" s="14" t="s">
        <v>239</v>
      </c>
      <c r="M51" s="14" t="s">
        <v>71</v>
      </c>
      <c r="N51" s="26">
        <f>11001+15958+10787+6199+6127</f>
        <v>50072</v>
      </c>
      <c r="O51" s="27" t="s">
        <v>31</v>
      </c>
      <c r="P51" s="28" t="s">
        <v>32</v>
      </c>
      <c r="Q51" s="43" t="s">
        <v>33</v>
      </c>
    </row>
    <row r="52" spans="1:17" s="3" customFormat="1" ht="42.75" customHeight="1">
      <c r="A52" s="13"/>
      <c r="B52" s="14"/>
      <c r="C52" s="14" t="s">
        <v>97</v>
      </c>
      <c r="D52" s="14" t="s">
        <v>240</v>
      </c>
      <c r="E52" s="14" t="s">
        <v>241</v>
      </c>
      <c r="F52" s="14" t="s">
        <v>48</v>
      </c>
      <c r="G52" s="18"/>
      <c r="H52" s="14"/>
      <c r="I52" s="14"/>
      <c r="J52" s="14"/>
      <c r="K52" s="14"/>
      <c r="L52" s="14"/>
      <c r="M52" s="14"/>
      <c r="N52" s="29"/>
      <c r="O52" s="29"/>
      <c r="P52" s="30"/>
      <c r="Q52" s="44"/>
    </row>
    <row r="53" spans="1:17" s="3" customFormat="1" ht="45" customHeight="1">
      <c r="A53" s="13"/>
      <c r="B53" s="14"/>
      <c r="C53" s="14" t="s">
        <v>100</v>
      </c>
      <c r="D53" s="14" t="s">
        <v>76</v>
      </c>
      <c r="E53" s="14" t="s">
        <v>242</v>
      </c>
      <c r="F53" s="14" t="s">
        <v>23</v>
      </c>
      <c r="G53" s="18"/>
      <c r="H53" s="14"/>
      <c r="I53" s="14"/>
      <c r="J53" s="14"/>
      <c r="K53" s="14"/>
      <c r="L53" s="14"/>
      <c r="M53" s="14"/>
      <c r="N53" s="29"/>
      <c r="O53" s="29"/>
      <c r="P53" s="30"/>
      <c r="Q53" s="44"/>
    </row>
    <row r="54" spans="1:17" s="3" customFormat="1" ht="48" customHeight="1">
      <c r="A54" s="13"/>
      <c r="B54" s="14"/>
      <c r="C54" s="14" t="s">
        <v>144</v>
      </c>
      <c r="D54" s="14" t="s">
        <v>76</v>
      </c>
      <c r="E54" s="14" t="s">
        <v>243</v>
      </c>
      <c r="F54" s="14" t="s">
        <v>23</v>
      </c>
      <c r="G54" s="18"/>
      <c r="H54" s="14"/>
      <c r="I54" s="14"/>
      <c r="J54" s="14"/>
      <c r="K54" s="14"/>
      <c r="L54" s="14"/>
      <c r="M54" s="14"/>
      <c r="N54" s="31"/>
      <c r="O54" s="31"/>
      <c r="P54" s="32"/>
      <c r="Q54" s="45"/>
    </row>
    <row r="55" spans="1:17" s="6" customFormat="1" ht="48" customHeight="1">
      <c r="A55" s="14">
        <v>15</v>
      </c>
      <c r="B55" s="15" t="s">
        <v>244</v>
      </c>
      <c r="C55" s="15" t="s">
        <v>245</v>
      </c>
      <c r="D55" s="15" t="s">
        <v>98</v>
      </c>
      <c r="E55" s="15" t="s">
        <v>246</v>
      </c>
      <c r="F55" s="15" t="s">
        <v>48</v>
      </c>
      <c r="G55" s="17" t="s">
        <v>247</v>
      </c>
      <c r="H55" s="14" t="s">
        <v>248</v>
      </c>
      <c r="I55" s="14" t="s">
        <v>249</v>
      </c>
      <c r="J55" s="14" t="s">
        <v>250</v>
      </c>
      <c r="K55" s="14" t="s">
        <v>251</v>
      </c>
      <c r="L55" s="14" t="s">
        <v>252</v>
      </c>
      <c r="M55" s="14" t="s">
        <v>253</v>
      </c>
      <c r="N55" s="37">
        <f>19633+10148+4544+15177</f>
        <v>49502</v>
      </c>
      <c r="O55" s="27" t="s">
        <v>31</v>
      </c>
      <c r="P55" s="28" t="s">
        <v>32</v>
      </c>
      <c r="Q55" s="43" t="s">
        <v>33</v>
      </c>
    </row>
    <row r="56" spans="1:17" s="6" customFormat="1" ht="42.75" customHeight="1">
      <c r="A56" s="14"/>
      <c r="B56" s="15"/>
      <c r="C56" s="15" t="s">
        <v>100</v>
      </c>
      <c r="D56" s="15" t="s">
        <v>46</v>
      </c>
      <c r="E56" s="15" t="s">
        <v>254</v>
      </c>
      <c r="F56" s="15" t="s">
        <v>48</v>
      </c>
      <c r="G56" s="17"/>
      <c r="H56" s="14"/>
      <c r="I56" s="14"/>
      <c r="J56" s="14"/>
      <c r="K56" s="14"/>
      <c r="L56" s="14"/>
      <c r="M56" s="14"/>
      <c r="N56" s="38"/>
      <c r="O56" s="38"/>
      <c r="P56" s="39"/>
      <c r="Q56" s="48"/>
    </row>
    <row r="57" spans="1:17" s="4" customFormat="1" ht="61.5" customHeight="1">
      <c r="A57" s="14"/>
      <c r="B57" s="15"/>
      <c r="C57" s="15" t="s">
        <v>63</v>
      </c>
      <c r="D57" s="15" t="s">
        <v>255</v>
      </c>
      <c r="E57" s="15" t="s">
        <v>256</v>
      </c>
      <c r="F57" s="15" t="s">
        <v>48</v>
      </c>
      <c r="G57" s="17"/>
      <c r="H57" s="14"/>
      <c r="I57" s="14"/>
      <c r="J57" s="14"/>
      <c r="K57" s="14"/>
      <c r="L57" s="14"/>
      <c r="M57" s="14"/>
      <c r="N57" s="40"/>
      <c r="O57" s="40"/>
      <c r="P57" s="41"/>
      <c r="Q57" s="49"/>
    </row>
    <row r="92" ht="12.75"/>
    <row r="93" ht="12.75"/>
    <row r="94" ht="12.75"/>
    <row r="162" ht="12.75"/>
    <row r="163" ht="12.75"/>
    <row r="164" ht="12.75"/>
    <row r="165" ht="12.75"/>
    <row r="168" ht="12.75"/>
    <row r="169" ht="12.75"/>
    <row r="170" ht="12.75"/>
    <row r="171" ht="12.75"/>
    <row r="175" ht="12.75"/>
    <row r="176" ht="12.75"/>
    <row r="177" ht="12.75"/>
    <row r="178" ht="12.75"/>
    <row r="179" ht="12.75"/>
    <row r="180" ht="12.75"/>
    <row r="181" ht="12.75"/>
    <row r="183" ht="12.75"/>
    <row r="204" ht="12.75"/>
    <row r="205" ht="12.75"/>
    <row r="206" ht="12.75"/>
    <row r="210" ht="12.75"/>
    <row r="211" ht="12.75"/>
    <row r="212" ht="12.75"/>
    <row r="213" ht="12.75"/>
    <row r="214" ht="12.75"/>
    <row r="215" ht="12.75"/>
    <row r="216" ht="12.75"/>
    <row r="217" ht="12.75"/>
    <row r="219" ht="12.75"/>
    <row r="220" ht="12.75"/>
  </sheetData>
  <sheetProtection/>
  <autoFilter ref="A3:Q57"/>
  <mergeCells count="146">
    <mergeCell ref="A1:M1"/>
    <mergeCell ref="A2:Q2"/>
    <mergeCell ref="A6:A9"/>
    <mergeCell ref="A10:A16"/>
    <mergeCell ref="A17:A20"/>
    <mergeCell ref="A21:A27"/>
    <mergeCell ref="A28:A31"/>
    <mergeCell ref="A33:A36"/>
    <mergeCell ref="A37:A45"/>
    <mergeCell ref="A46:A47"/>
    <mergeCell ref="A48:A49"/>
    <mergeCell ref="A51:A54"/>
    <mergeCell ref="A55:A57"/>
    <mergeCell ref="B6:B9"/>
    <mergeCell ref="B10:B16"/>
    <mergeCell ref="B17:B20"/>
    <mergeCell ref="B21:B27"/>
    <mergeCell ref="B28:B31"/>
    <mergeCell ref="B33:B36"/>
    <mergeCell ref="B37:B45"/>
    <mergeCell ref="B46:B47"/>
    <mergeCell ref="B48:B49"/>
    <mergeCell ref="B51:B54"/>
    <mergeCell ref="B55:B57"/>
    <mergeCell ref="F21:F27"/>
    <mergeCell ref="G6:G9"/>
    <mergeCell ref="G10:G16"/>
    <mergeCell ref="G17:G20"/>
    <mergeCell ref="G21:G27"/>
    <mergeCell ref="G28:G31"/>
    <mergeCell ref="G33:G36"/>
    <mergeCell ref="G37:G45"/>
    <mergeCell ref="G46:G47"/>
    <mergeCell ref="G48:G49"/>
    <mergeCell ref="G51:G54"/>
    <mergeCell ref="G55:G57"/>
    <mergeCell ref="H6:H9"/>
    <mergeCell ref="H10:H16"/>
    <mergeCell ref="H17:H20"/>
    <mergeCell ref="H21:H27"/>
    <mergeCell ref="H28:H31"/>
    <mergeCell ref="H33:H36"/>
    <mergeCell ref="H37:H45"/>
    <mergeCell ref="H46:H47"/>
    <mergeCell ref="H48:H49"/>
    <mergeCell ref="H51:H54"/>
    <mergeCell ref="H55:H57"/>
    <mergeCell ref="I6:I9"/>
    <mergeCell ref="I10:I16"/>
    <mergeCell ref="I17:I20"/>
    <mergeCell ref="I21:I27"/>
    <mergeCell ref="I28:I31"/>
    <mergeCell ref="I33:I36"/>
    <mergeCell ref="I37:I45"/>
    <mergeCell ref="I46:I47"/>
    <mergeCell ref="I48:I49"/>
    <mergeCell ref="I51:I54"/>
    <mergeCell ref="I55:I57"/>
    <mergeCell ref="J6:J9"/>
    <mergeCell ref="J10:J16"/>
    <mergeCell ref="J17:J20"/>
    <mergeCell ref="J21:J27"/>
    <mergeCell ref="J28:J31"/>
    <mergeCell ref="J33:J36"/>
    <mergeCell ref="J37:J45"/>
    <mergeCell ref="J46:J47"/>
    <mergeCell ref="J48:J49"/>
    <mergeCell ref="J51:J54"/>
    <mergeCell ref="J55:J57"/>
    <mergeCell ref="K6:K9"/>
    <mergeCell ref="K10:K16"/>
    <mergeCell ref="K17:K20"/>
    <mergeCell ref="K21:K27"/>
    <mergeCell ref="K28:K31"/>
    <mergeCell ref="K33:K36"/>
    <mergeCell ref="K37:K45"/>
    <mergeCell ref="K46:K47"/>
    <mergeCell ref="K48:K49"/>
    <mergeCell ref="K51:K54"/>
    <mergeCell ref="K55:K57"/>
    <mergeCell ref="L6:L9"/>
    <mergeCell ref="L10:L16"/>
    <mergeCell ref="L17:L20"/>
    <mergeCell ref="L21:L27"/>
    <mergeCell ref="L28:L31"/>
    <mergeCell ref="L33:L36"/>
    <mergeCell ref="L37:L45"/>
    <mergeCell ref="L46:L47"/>
    <mergeCell ref="L48:L49"/>
    <mergeCell ref="L51:L54"/>
    <mergeCell ref="L55:L57"/>
    <mergeCell ref="M6:M9"/>
    <mergeCell ref="M10:M16"/>
    <mergeCell ref="M17:M20"/>
    <mergeCell ref="M21:M27"/>
    <mergeCell ref="M28:M31"/>
    <mergeCell ref="M33:M36"/>
    <mergeCell ref="M37:M45"/>
    <mergeCell ref="M46:M47"/>
    <mergeCell ref="M48:M49"/>
    <mergeCell ref="M51:M54"/>
    <mergeCell ref="M55:M57"/>
    <mergeCell ref="N6:N9"/>
    <mergeCell ref="N10:N16"/>
    <mergeCell ref="N17:N20"/>
    <mergeCell ref="N21:N27"/>
    <mergeCell ref="N28:N31"/>
    <mergeCell ref="N33:N36"/>
    <mergeCell ref="N37:N45"/>
    <mergeCell ref="N46:N47"/>
    <mergeCell ref="N48:N49"/>
    <mergeCell ref="N51:N54"/>
    <mergeCell ref="N55:N57"/>
    <mergeCell ref="O6:O9"/>
    <mergeCell ref="O10:O16"/>
    <mergeCell ref="O17:O20"/>
    <mergeCell ref="O21:O27"/>
    <mergeCell ref="O28:O31"/>
    <mergeCell ref="O33:O36"/>
    <mergeCell ref="O37:O45"/>
    <mergeCell ref="O46:O47"/>
    <mergeCell ref="O48:O49"/>
    <mergeCell ref="O51:O54"/>
    <mergeCell ref="O55:O57"/>
    <mergeCell ref="P6:P9"/>
    <mergeCell ref="P10:P16"/>
    <mergeCell ref="P17:P20"/>
    <mergeCell ref="P21:P27"/>
    <mergeCell ref="P28:P31"/>
    <mergeCell ref="P33:P36"/>
    <mergeCell ref="P37:P45"/>
    <mergeCell ref="P46:P47"/>
    <mergeCell ref="P48:P49"/>
    <mergeCell ref="P51:P54"/>
    <mergeCell ref="P55:P57"/>
    <mergeCell ref="Q6:Q9"/>
    <mergeCell ref="Q10:Q16"/>
    <mergeCell ref="Q17:Q20"/>
    <mergeCell ref="Q21:Q27"/>
    <mergeCell ref="Q28:Q31"/>
    <mergeCell ref="Q33:Q36"/>
    <mergeCell ref="Q37:Q45"/>
    <mergeCell ref="Q46:Q47"/>
    <mergeCell ref="Q48:Q49"/>
    <mergeCell ref="Q51:Q54"/>
    <mergeCell ref="Q55:Q57"/>
  </mergeCells>
  <printOptions/>
  <pageMargins left="0.4722222222222222" right="0.19652777777777777" top="0.39305555555555555" bottom="0.4722222222222222" header="0.19652777777777777" footer="0.2361111111111111"/>
  <pageSetup fitToHeight="0" fitToWidth="1" horizontalDpi="300" verticalDpi="300" orientation="landscape" paperSize="8" scale="61"/>
  <headerFooter scaleWithDoc="0" alignWithMargins="0">
    <oddFooter>&amp;C第 &amp;P 页，共 &amp;N 页</oddFooter>
  </headerFooter>
  <rowBreaks count="3" manualBreakCount="3">
    <brk id="20" max="16" man="1"/>
    <brk id="36" max="16" man="1"/>
    <brk id="5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xmadmin</cp:lastModifiedBy>
  <dcterms:created xsi:type="dcterms:W3CDTF">2021-08-03T22:53:06Z</dcterms:created>
  <dcterms:modified xsi:type="dcterms:W3CDTF">2023-12-22T11:22:56Z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E56862775B0D444BA8D1A7EE015AC95F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